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codeName="{009DFEA7-8C9C-09C3-8CAF-802165E75F88}"/>
  <workbookPr codeName="ThisWorkbook" defaultThemeVersion="166925"/>
  <mc:AlternateContent xmlns:mc="http://schemas.openxmlformats.org/markup-compatibility/2006">
    <mc:Choice Requires="x15">
      <x15ac:absPath xmlns:x15ac="http://schemas.microsoft.com/office/spreadsheetml/2010/11/ac" url="M:\2020年度\事業所指導担当\指導・監査\実地指導\関係様式\勤務一覧新様式_まとめ_修正版021001\"/>
    </mc:Choice>
  </mc:AlternateContent>
  <xr:revisionPtr revIDLastSave="0" documentId="13_ncr:1_{A6CC27F7-4594-49FA-BA2D-79ABE01F0915}" xr6:coauthVersionLast="43" xr6:coauthVersionMax="43" xr10:uidLastSave="{00000000-0000-0000-0000-000000000000}"/>
  <bookViews>
    <workbookView xWindow="-120" yWindow="-120" windowWidth="20730" windowHeight="11160" xr2:uid="{00000000-000D-0000-FFFF-FFFF00000000}"/>
  </bookViews>
  <sheets>
    <sheet name="記入方法" sheetId="7" r:id="rId1"/>
    <sheet name="地域密着型通所介護" sheetId="2" r:id="rId2"/>
    <sheet name="シフト記号表（勤務時間帯)" sheetId="9" r:id="rId3"/>
    <sheet name="【記載例】地域密着型通所介護" sheetId="8" r:id="rId4"/>
    <sheet name="【記載例】シフト記号表（勤務時間帯）" sheetId="6" r:id="rId5"/>
    <sheet name="プルダウン・リスト" sheetId="3" r:id="rId6"/>
  </sheets>
  <definedNames>
    <definedName name="_xlnm.Print_Area" localSheetId="3">【記載例】地域密着型通所介護!$A$1:$BF$73</definedName>
    <definedName name="_xlnm.Print_Area" localSheetId="0">記入方法!$B$1:$S$79</definedName>
    <definedName name="_xlnm.Print_Area" localSheetId="1">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4" i="2" l="1"/>
  <c r="AZ64" i="2" s="1"/>
  <c r="AX63" i="2"/>
  <c r="AZ63" i="2" s="1"/>
  <c r="AX62" i="2"/>
  <c r="AZ62" i="2" s="1"/>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H68" i="8"/>
  <c r="H67" i="8"/>
  <c r="S67"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X50" i="2" s="1"/>
  <c r="AZ50" i="2" s="1"/>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X45" i="2" s="1"/>
  <c r="AZ45" i="2" s="1"/>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X38" i="2" s="1"/>
  <c r="AZ38" i="2" s="1"/>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AX26" i="2" s="1"/>
  <c r="AZ26" i="2" s="1"/>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Q36" i="9"/>
  <c r="K36" i="9"/>
  <c r="S35" i="9"/>
  <c r="U35" i="9" s="1"/>
  <c r="Q35" i="9"/>
  <c r="K35" i="9"/>
  <c r="S34" i="9"/>
  <c r="Q34" i="9"/>
  <c r="K34" i="9"/>
  <c r="S33" i="9"/>
  <c r="U33" i="9" s="1"/>
  <c r="Q33" i="9"/>
  <c r="K33" i="9"/>
  <c r="S21" i="9"/>
  <c r="U21" i="9" s="1"/>
  <c r="Q21" i="9"/>
  <c r="K21" i="9"/>
  <c r="S20" i="9"/>
  <c r="Q20" i="9"/>
  <c r="K20" i="9"/>
  <c r="S19" i="9"/>
  <c r="U19" i="9" s="1"/>
  <c r="Q19" i="9"/>
  <c r="K19" i="9"/>
  <c r="S18" i="9"/>
  <c r="Q18" i="9"/>
  <c r="K18" i="9"/>
  <c r="S17" i="9"/>
  <c r="Q17" i="9"/>
  <c r="K17" i="9"/>
  <c r="S16" i="9"/>
  <c r="U16" i="9" s="1"/>
  <c r="Q16" i="9"/>
  <c r="K16" i="9"/>
  <c r="S15" i="9"/>
  <c r="Q15" i="9"/>
  <c r="K15" i="9"/>
  <c r="S14" i="9"/>
  <c r="U14" i="9" s="1"/>
  <c r="Q14" i="9"/>
  <c r="K14" i="9"/>
  <c r="S13" i="9"/>
  <c r="U13" i="9" s="1"/>
  <c r="Q13" i="9"/>
  <c r="K13" i="9"/>
  <c r="S12" i="9"/>
  <c r="Q12" i="9"/>
  <c r="K12" i="9"/>
  <c r="S11" i="9"/>
  <c r="U11" i="9" s="1"/>
  <c r="Q11" i="9"/>
  <c r="K11" i="9"/>
  <c r="S10" i="9"/>
  <c r="Q10" i="9"/>
  <c r="K10" i="9"/>
  <c r="S9" i="9"/>
  <c r="Q9" i="9"/>
  <c r="K9" i="9"/>
  <c r="S8" i="9"/>
  <c r="Q8" i="9"/>
  <c r="K8" i="9"/>
  <c r="U9" i="9" l="1"/>
  <c r="U17" i="9"/>
  <c r="U36" i="9"/>
  <c r="AX36" i="2"/>
  <c r="AZ36" i="2" s="1"/>
  <c r="AX60" i="2"/>
  <c r="AZ60" i="2" s="1"/>
  <c r="AX35" i="2"/>
  <c r="AZ35" i="2" s="1"/>
  <c r="AX59" i="2"/>
  <c r="AZ59" i="2" s="1"/>
  <c r="U15" i="9"/>
  <c r="U10" i="9"/>
  <c r="U18" i="9"/>
  <c r="AX32" i="2"/>
  <c r="AZ32" i="2" s="1"/>
  <c r="AX44" i="2"/>
  <c r="AZ44" i="2" s="1"/>
  <c r="AX56" i="2"/>
  <c r="AZ56" i="2" s="1"/>
  <c r="AX48" i="2"/>
  <c r="AZ48" i="2" s="1"/>
  <c r="U20" i="9"/>
  <c r="AX47" i="2"/>
  <c r="AZ47" i="2" s="1"/>
  <c r="AX24" i="2"/>
  <c r="AZ24" i="2" s="1"/>
  <c r="AX33" i="2"/>
  <c r="AZ33" i="2" s="1"/>
  <c r="AX30" i="2"/>
  <c r="AZ30" i="2" s="1"/>
  <c r="AX42" i="2"/>
  <c r="AZ42" i="2" s="1"/>
  <c r="AX54" i="2"/>
  <c r="AZ54" i="2" s="1"/>
  <c r="AX57" i="2"/>
  <c r="AZ57" i="2" s="1"/>
  <c r="AX29" i="2"/>
  <c r="AZ29" i="2" s="1"/>
  <c r="AX41" i="2"/>
  <c r="AZ41" i="2" s="1"/>
  <c r="AX53" i="2"/>
  <c r="AZ53" i="2" s="1"/>
  <c r="U12" i="9"/>
  <c r="AX23" i="2"/>
  <c r="AZ23" i="2" s="1"/>
  <c r="U34" i="9"/>
  <c r="AX27" i="2"/>
  <c r="AZ27" i="2" s="1"/>
  <c r="AX39" i="2"/>
  <c r="AZ39" i="2" s="1"/>
  <c r="AX51" i="2"/>
  <c r="AZ51" i="2" s="1"/>
  <c r="U8" i="9"/>
  <c r="AX17" i="8" l="1"/>
  <c r="AX17" i="2"/>
  <c r="AW67" i="8"/>
  <c r="AW68" i="8" s="1"/>
  <c r="AV67" i="8"/>
  <c r="AV68" i="8" s="1"/>
  <c r="AU67" i="8"/>
  <c r="AU68" i="8" s="1"/>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F48" i="8"/>
  <c r="AW47" i="8"/>
  <c r="AV47" i="8"/>
  <c r="AU47" i="8"/>
  <c r="AT47" i="8"/>
  <c r="AP47" i="8"/>
  <c r="AM47" i="8"/>
  <c r="AI47" i="8"/>
  <c r="AF47" i="8"/>
  <c r="AB47" i="8"/>
  <c r="Y47" i="8"/>
  <c r="U47" i="8"/>
  <c r="AW45" i="8"/>
  <c r="AV45" i="8"/>
  <c r="AU45" i="8"/>
  <c r="AS45" i="8"/>
  <c r="AO45" i="8"/>
  <c r="AL45" i="8"/>
  <c r="AH45" i="8"/>
  <c r="AE45" i="8"/>
  <c r="AA45" i="8"/>
  <c r="X45" i="8"/>
  <c r="T45" i="8"/>
  <c r="F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F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F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Z70" i="8" s="1"/>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F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F27" i="8"/>
  <c r="AW26" i="8"/>
  <c r="AV26" i="8"/>
  <c r="AU26" i="8"/>
  <c r="AT26" i="8"/>
  <c r="AN26" i="8"/>
  <c r="AM26" i="8"/>
  <c r="AG26" i="8"/>
  <c r="AF26" i="8"/>
  <c r="Z26" i="8"/>
  <c r="Y26" i="8"/>
  <c r="S26" i="8"/>
  <c r="B25" i="8"/>
  <c r="B28" i="8" s="1"/>
  <c r="B31" i="8" s="1"/>
  <c r="B34" i="8" s="1"/>
  <c r="B37" i="8" s="1"/>
  <c r="B40" i="8" s="1"/>
  <c r="B43" i="8" s="1"/>
  <c r="B46" i="8" s="1"/>
  <c r="B49" i="8" s="1"/>
  <c r="B52" i="8" s="1"/>
  <c r="B55" i="8" s="1"/>
  <c r="B58" i="8" s="1"/>
  <c r="AW24" i="8"/>
  <c r="AV24" i="8"/>
  <c r="AU24" i="8"/>
  <c r="AS24" i="8"/>
  <c r="AP24" i="8"/>
  <c r="AL24" i="8"/>
  <c r="AI24" i="8"/>
  <c r="AE24" i="8"/>
  <c r="AB24" i="8"/>
  <c r="X24" i="8"/>
  <c r="U24" i="8"/>
  <c r="F24" i="8"/>
  <c r="AW23" i="8"/>
  <c r="AV23" i="8"/>
  <c r="AU23" i="8"/>
  <c r="AS23" i="8"/>
  <c r="AP23" i="8"/>
  <c r="AL23" i="8"/>
  <c r="AI23" i="8"/>
  <c r="AE23" i="8"/>
  <c r="AB23" i="8"/>
  <c r="X23" i="8"/>
  <c r="U23" i="8"/>
  <c r="AW19" i="8"/>
  <c r="AW20" i="8" s="1"/>
  <c r="AW21" i="8" s="1"/>
  <c r="AV19" i="8"/>
  <c r="AV20" i="8" s="1"/>
  <c r="AV21" i="8" s="1"/>
  <c r="AU19" i="8"/>
  <c r="AU20" i="8" s="1"/>
  <c r="AU21" i="8" s="1"/>
  <c r="BC14" i="8"/>
  <c r="T10" i="8"/>
  <c r="T8" i="8"/>
  <c r="AC2" i="8"/>
  <c r="AQ20" i="8" s="1"/>
  <c r="AQ21" i="8" s="1"/>
  <c r="AN70" i="8" l="1"/>
  <c r="Y20" i="8"/>
  <c r="Y21" i="8" s="1"/>
  <c r="AJ20" i="8"/>
  <c r="AJ21" i="8" s="1"/>
  <c r="AT20" i="8"/>
  <c r="AT21" i="8" s="1"/>
  <c r="AU69" i="8"/>
  <c r="Y70" i="8"/>
  <c r="AG70" i="8"/>
  <c r="AO70" i="8"/>
  <c r="AW70" i="8"/>
  <c r="W72" i="8"/>
  <c r="AE72" i="8"/>
  <c r="AM72" i="8"/>
  <c r="AU72" i="8"/>
  <c r="AN72" i="8"/>
  <c r="AW69" i="8"/>
  <c r="S70" i="8"/>
  <c r="AA70" i="8"/>
  <c r="AI70" i="8"/>
  <c r="AQ70" i="8"/>
  <c r="Y72" i="8"/>
  <c r="AG72" i="8"/>
  <c r="AO72" i="8"/>
  <c r="AW72" i="8"/>
  <c r="AV72" i="8"/>
  <c r="AB20" i="8"/>
  <c r="AB21" i="8" s="1"/>
  <c r="AL20" i="8"/>
  <c r="AL21" i="8" s="1"/>
  <c r="AC20" i="8"/>
  <c r="AC21" i="8" s="1"/>
  <c r="AN20" i="8"/>
  <c r="AN21" i="8" s="1"/>
  <c r="T63" i="8"/>
  <c r="AB63" i="8"/>
  <c r="AJ63" i="8"/>
  <c r="AR63" i="8"/>
  <c r="U63" i="8"/>
  <c r="AK63" i="8"/>
  <c r="AS63" i="8"/>
  <c r="V63" i="8"/>
  <c r="AL63" i="8"/>
  <c r="AT63" i="8"/>
  <c r="AO63" i="8"/>
  <c r="AA63" i="8"/>
  <c r="AC63" i="8"/>
  <c r="AD63" i="8"/>
  <c r="AG63" i="8"/>
  <c r="AQ63" i="8"/>
  <c r="W63" i="8"/>
  <c r="AE63" i="8"/>
  <c r="AM63" i="8"/>
  <c r="AU63" i="8"/>
  <c r="AW63" i="8"/>
  <c r="X63" i="8"/>
  <c r="AF63" i="8"/>
  <c r="AN63" i="8"/>
  <c r="AV63" i="8"/>
  <c r="Y63" i="8"/>
  <c r="Z63" i="8"/>
  <c r="AH63" i="8"/>
  <c r="AP63" i="8"/>
  <c r="S63" i="8"/>
  <c r="AI63" i="8"/>
  <c r="T70" i="8"/>
  <c r="AB70" i="8"/>
  <c r="AJ70" i="8"/>
  <c r="Z72" i="8"/>
  <c r="AH72" i="8"/>
  <c r="AP72" i="8"/>
  <c r="X72" i="8"/>
  <c r="AD20" i="8"/>
  <c r="AD21" i="8" s="1"/>
  <c r="U70" i="8"/>
  <c r="AK70" i="8"/>
  <c r="AS70" i="8"/>
  <c r="AU71" i="8"/>
  <c r="S72" i="8"/>
  <c r="AA72" i="8"/>
  <c r="AI72" i="8"/>
  <c r="AQ72" i="8"/>
  <c r="T20" i="8"/>
  <c r="T21" i="8" s="1"/>
  <c r="AO20" i="8"/>
  <c r="AO21" i="8" s="1"/>
  <c r="AC70" i="8"/>
  <c r="U20" i="8"/>
  <c r="U21" i="8" s="1"/>
  <c r="AF20" i="8"/>
  <c r="AF21" i="8" s="1"/>
  <c r="AP20" i="8"/>
  <c r="AP21" i="8" s="1"/>
  <c r="V70" i="8"/>
  <c r="AD70" i="8"/>
  <c r="T72" i="8"/>
  <c r="AB72" i="8"/>
  <c r="AJ72" i="8"/>
  <c r="AR72" i="8"/>
  <c r="BB8" i="8"/>
  <c r="V20" i="8"/>
  <c r="V21" i="8" s="1"/>
  <c r="AG20" i="8"/>
  <c r="AG21" i="8" s="1"/>
  <c r="AR20" i="8"/>
  <c r="AR21" i="8" s="1"/>
  <c r="W70" i="8"/>
  <c r="AE70" i="8"/>
  <c r="AM70" i="8"/>
  <c r="AU70" i="8"/>
  <c r="AW71" i="8"/>
  <c r="U72" i="8"/>
  <c r="AC72" i="8"/>
  <c r="AK72" i="8"/>
  <c r="AS72" i="8"/>
  <c r="Z20" i="8"/>
  <c r="Z21" i="8" s="1"/>
  <c r="AK20" i="8"/>
  <c r="AK21" i="8" s="1"/>
  <c r="X20" i="8"/>
  <c r="X21" i="8" s="1"/>
  <c r="AH20" i="8"/>
  <c r="AH21" i="8" s="1"/>
  <c r="AS20" i="8"/>
  <c r="AS21" i="8" s="1"/>
  <c r="X70" i="8"/>
  <c r="AF70" i="8"/>
  <c r="V72" i="8"/>
  <c r="AL72" i="8"/>
  <c r="AT72" i="8"/>
  <c r="AV69" i="8"/>
  <c r="AH70" i="8"/>
  <c r="AL70" i="8"/>
  <c r="AP70" i="8"/>
  <c r="AT70" i="8"/>
  <c r="AV71" i="8"/>
  <c r="AD72" i="8"/>
  <c r="AR70" i="8"/>
  <c r="AV70" i="8"/>
  <c r="AF72" i="8"/>
  <c r="AX36" i="8"/>
  <c r="AZ36" i="8" s="1"/>
  <c r="AX53" i="8"/>
  <c r="AZ53" i="8" s="1"/>
  <c r="AX60" i="8"/>
  <c r="AZ60" i="8" s="1"/>
  <c r="AX35" i="8"/>
  <c r="AZ35" i="8" s="1"/>
  <c r="AX54" i="8"/>
  <c r="AZ54" i="8" s="1"/>
  <c r="AX59" i="8"/>
  <c r="AZ59" i="8" s="1"/>
  <c r="AX32" i="8"/>
  <c r="AX51" i="8"/>
  <c r="AZ51" i="8" s="1"/>
  <c r="AX56" i="8"/>
  <c r="AZ56" i="8" s="1"/>
  <c r="AX33" i="8"/>
  <c r="AZ33" i="8" s="1"/>
  <c r="AX50" i="8"/>
  <c r="AZ50" i="8" s="1"/>
  <c r="AX57" i="8"/>
  <c r="AZ57" i="8" s="1"/>
  <c r="AW64" i="8"/>
  <c r="AV62" i="8"/>
  <c r="AU64" i="8"/>
  <c r="AU62" i="8"/>
  <c r="AW62" i="8"/>
  <c r="AV64" i="8"/>
  <c r="S20" i="8"/>
  <c r="S21" i="8" s="1"/>
  <c r="W20" i="8"/>
  <c r="W21" i="8" s="1"/>
  <c r="AA20" i="8"/>
  <c r="AA21" i="8" s="1"/>
  <c r="AE20" i="8"/>
  <c r="AE21" i="8" s="1"/>
  <c r="AI20" i="8"/>
  <c r="AI21" i="8" s="1"/>
  <c r="AM20" i="8"/>
  <c r="AM21" i="8" s="1"/>
  <c r="S36" i="6"/>
  <c r="Q36" i="6"/>
  <c r="S35" i="6"/>
  <c r="Q35" i="6"/>
  <c r="S34" i="6"/>
  <c r="Q34" i="6"/>
  <c r="S33" i="6"/>
  <c r="Q33" i="6"/>
  <c r="AZ32" i="8" l="1"/>
  <c r="AX63" i="8"/>
  <c r="AZ63"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S48" i="8" l="1"/>
  <c r="AK48" i="8"/>
  <c r="AC48" i="8"/>
  <c r="AR45" i="8"/>
  <c r="AJ45" i="8"/>
  <c r="AB45" i="8"/>
  <c r="AP39" i="8"/>
  <c r="AH39" i="8"/>
  <c r="AM30" i="8"/>
  <c r="AD27" i="8"/>
  <c r="AT24" i="8"/>
  <c r="AD24" i="8"/>
  <c r="AN24" i="8"/>
  <c r="AR48" i="8"/>
  <c r="AJ48" i="8"/>
  <c r="T48" i="8"/>
  <c r="AQ45" i="8"/>
  <c r="AI45" i="8"/>
  <c r="S45" i="8"/>
  <c r="AO39" i="8"/>
  <c r="AT30" i="8"/>
  <c r="AS27" i="8"/>
  <c r="AK27" i="8"/>
  <c r="AC27" i="8"/>
  <c r="U27" i="8"/>
  <c r="AK24" i="8"/>
  <c r="AC24" i="8"/>
  <c r="AQ48" i="8"/>
  <c r="AA48" i="8"/>
  <c r="S48" i="8"/>
  <c r="AP45" i="8"/>
  <c r="Z45" i="8"/>
  <c r="Y42" i="8"/>
  <c r="X39" i="8"/>
  <c r="AR27" i="8"/>
  <c r="AJ27" i="8"/>
  <c r="AB27" i="8"/>
  <c r="T27" i="8"/>
  <c r="AR24" i="8"/>
  <c r="AJ24" i="8"/>
  <c r="T24" i="8"/>
  <c r="AI27" i="8"/>
  <c r="AH48" i="8"/>
  <c r="Z48" i="8"/>
  <c r="AG45" i="8"/>
  <c r="Y45" i="8"/>
  <c r="AF42" i="8"/>
  <c r="AE39" i="8"/>
  <c r="AQ27" i="8"/>
  <c r="AA27" i="8"/>
  <c r="AQ24" i="8"/>
  <c r="AA24" i="8"/>
  <c r="S24" i="8"/>
  <c r="Y30" i="8"/>
  <c r="AF24" i="8"/>
  <c r="AO48" i="8"/>
  <c r="AG48" i="8"/>
  <c r="AN45" i="8"/>
  <c r="AF45" i="8"/>
  <c r="AM42" i="8"/>
  <c r="AL39" i="8"/>
  <c r="S30" i="8"/>
  <c r="AP27" i="8"/>
  <c r="AH27" i="8"/>
  <c r="AH24" i="8"/>
  <c r="Z24" i="8"/>
  <c r="AE48" i="8"/>
  <c r="W48" i="8"/>
  <c r="AD45" i="8"/>
  <c r="AB39" i="8"/>
  <c r="AG30" i="8"/>
  <c r="AN48" i="8"/>
  <c r="X48" i="8"/>
  <c r="AM45" i="8"/>
  <c r="W45" i="8"/>
  <c r="AT42" i="8"/>
  <c r="AS39" i="8"/>
  <c r="U39" i="8"/>
  <c r="Z30" i="8"/>
  <c r="AO27" i="8"/>
  <c r="AO24" i="8"/>
  <c r="AG24" i="8"/>
  <c r="Y24" i="8"/>
  <c r="AT45" i="8"/>
  <c r="V45" i="8"/>
  <c r="X27" i="8"/>
  <c r="T39" i="8"/>
  <c r="AL48" i="8"/>
  <c r="AD48" i="8"/>
  <c r="V48" i="8"/>
  <c r="AK45" i="8"/>
  <c r="AC45" i="8"/>
  <c r="U45" i="8"/>
  <c r="AI39" i="8"/>
  <c r="AA39" i="8"/>
  <c r="AN30" i="8"/>
  <c r="AF30" i="8"/>
  <c r="AE27" i="8"/>
  <c r="W27" i="8"/>
  <c r="AM24" i="8"/>
  <c r="W24" i="8"/>
  <c r="AL27" i="8"/>
  <c r="V27" i="8"/>
  <c r="V24" i="8"/>
  <c r="K36" i="6"/>
  <c r="K35" i="6"/>
  <c r="K34" i="6"/>
  <c r="K33" i="6"/>
  <c r="K21" i="6"/>
  <c r="K20" i="6"/>
  <c r="K19" i="6"/>
  <c r="K18" i="6"/>
  <c r="K17" i="6"/>
  <c r="K16" i="6"/>
  <c r="K15" i="6"/>
  <c r="K14" i="6"/>
  <c r="K13" i="6"/>
  <c r="K12" i="6"/>
  <c r="K11" i="6"/>
  <c r="K10" i="6"/>
  <c r="K9" i="6"/>
  <c r="K8" i="6"/>
  <c r="AC2" i="2"/>
  <c r="AN62" i="8" l="1"/>
  <c r="AN69" i="8"/>
  <c r="AO69" i="8"/>
  <c r="AO62" i="8"/>
  <c r="AH62" i="8"/>
  <c r="AH69" i="8"/>
  <c r="AE71" i="8"/>
  <c r="AE64" i="8"/>
  <c r="AE68" i="8" s="1"/>
  <c r="Z64" i="8"/>
  <c r="Z68" i="8" s="1"/>
  <c r="Z71" i="8"/>
  <c r="AC69" i="8"/>
  <c r="AC62" i="8"/>
  <c r="AH71" i="8"/>
  <c r="AH64" i="8"/>
  <c r="AH68" i="8" s="1"/>
  <c r="V62" i="8"/>
  <c r="V69" i="8"/>
  <c r="AA71" i="8"/>
  <c r="AA64" i="8"/>
  <c r="AA68" i="8" s="1"/>
  <c r="T71" i="8"/>
  <c r="T64" i="8"/>
  <c r="T68" i="8" s="1"/>
  <c r="AX39" i="8"/>
  <c r="AZ39" i="8" s="1"/>
  <c r="Z69" i="8"/>
  <c r="Z62" i="8"/>
  <c r="AG69" i="8"/>
  <c r="AG62" i="8"/>
  <c r="AP62" i="8"/>
  <c r="AP69" i="8"/>
  <c r="AF71" i="8"/>
  <c r="AF64" i="8"/>
  <c r="AF68" i="8" s="1"/>
  <c r="AK69" i="8"/>
  <c r="AK62" i="8"/>
  <c r="AP71" i="8"/>
  <c r="AP64" i="8"/>
  <c r="AP68" i="8" s="1"/>
  <c r="AL62" i="8"/>
  <c r="AL69" i="8"/>
  <c r="AI71" i="8"/>
  <c r="AI64" i="8"/>
  <c r="AI68" i="8" s="1"/>
  <c r="X62" i="8"/>
  <c r="X69" i="8"/>
  <c r="U71" i="8"/>
  <c r="U64" i="8"/>
  <c r="U68" i="8" s="1"/>
  <c r="AB71" i="8"/>
  <c r="AB64" i="8"/>
  <c r="AB68" i="8" s="1"/>
  <c r="S69" i="8"/>
  <c r="AX30" i="8"/>
  <c r="AZ30" i="8" s="1"/>
  <c r="S62" i="8"/>
  <c r="Y69" i="8"/>
  <c r="Y62" i="8"/>
  <c r="T69" i="8"/>
  <c r="T62" i="8"/>
  <c r="AX27" i="8"/>
  <c r="AZ27" i="8" s="1"/>
  <c r="AX48" i="8"/>
  <c r="AZ48" i="8" s="1"/>
  <c r="AS69" i="8"/>
  <c r="AS62" i="8"/>
  <c r="V71" i="8"/>
  <c r="V64" i="8"/>
  <c r="V68" i="8" s="1"/>
  <c r="AS71" i="8"/>
  <c r="AS64" i="8"/>
  <c r="AS68" i="8" s="1"/>
  <c r="AD71" i="8"/>
  <c r="AD64" i="8"/>
  <c r="AD68" i="8" s="1"/>
  <c r="AL71" i="8"/>
  <c r="AL64" i="8"/>
  <c r="AL68" i="8" s="1"/>
  <c r="AX24" i="8"/>
  <c r="AZ24" i="8" s="1"/>
  <c r="AG71" i="8"/>
  <c r="AG64" i="8"/>
  <c r="AG68" i="8" s="1"/>
  <c r="AB69" i="8"/>
  <c r="AB62" i="8"/>
  <c r="AT69" i="8"/>
  <c r="AT62" i="8"/>
  <c r="AJ71" i="8"/>
  <c r="AJ64" i="8"/>
  <c r="AJ68" i="8" s="1"/>
  <c r="AC71" i="8"/>
  <c r="AC64" i="8"/>
  <c r="AC68" i="8" s="1"/>
  <c r="AT71" i="8"/>
  <c r="AT64" i="8"/>
  <c r="AT68" i="8" s="1"/>
  <c r="AM71" i="8"/>
  <c r="AM64" i="8"/>
  <c r="AM68" i="8" s="1"/>
  <c r="AJ62" i="8"/>
  <c r="AJ69" i="8"/>
  <c r="AO71" i="8"/>
  <c r="AO64" i="8"/>
  <c r="AO68" i="8" s="1"/>
  <c r="AR64" i="8"/>
  <c r="AR68" i="8" s="1"/>
  <c r="AR71" i="8"/>
  <c r="W69" i="8"/>
  <c r="W62" i="8"/>
  <c r="AK71" i="8"/>
  <c r="AK64" i="8"/>
  <c r="AK68" i="8" s="1"/>
  <c r="W64" i="8"/>
  <c r="W68" i="8" s="1"/>
  <c r="W71" i="8"/>
  <c r="AR69" i="8"/>
  <c r="AR62" i="8"/>
  <c r="S71" i="8"/>
  <c r="S64" i="8"/>
  <c r="S68" i="8" s="1"/>
  <c r="AX45" i="8"/>
  <c r="AZ45" i="8" s="1"/>
  <c r="AS47" i="8"/>
  <c r="AK47" i="8"/>
  <c r="AC47" i="8"/>
  <c r="AR44" i="8"/>
  <c r="AJ44" i="8"/>
  <c r="AB44" i="8"/>
  <c r="AM29" i="8"/>
  <c r="AD26" i="8"/>
  <c r="AT23" i="8"/>
  <c r="AD23" i="8"/>
  <c r="AG29" i="8"/>
  <c r="AR47" i="8"/>
  <c r="AJ47" i="8"/>
  <c r="T47" i="8"/>
  <c r="AQ44" i="8"/>
  <c r="AI44" i="8"/>
  <c r="S44" i="8"/>
  <c r="AO38" i="8"/>
  <c r="AT29" i="8"/>
  <c r="AS26" i="8"/>
  <c r="AK26" i="8"/>
  <c r="AC26" i="8"/>
  <c r="U26" i="8"/>
  <c r="AK23" i="8"/>
  <c r="AC23" i="8"/>
  <c r="AB38" i="8"/>
  <c r="AQ47" i="8"/>
  <c r="AA47" i="8"/>
  <c r="S47" i="8"/>
  <c r="AP44" i="8"/>
  <c r="Z44" i="8"/>
  <c r="Y41" i="8"/>
  <c r="X38" i="8"/>
  <c r="AR26" i="8"/>
  <c r="AJ26" i="8"/>
  <c r="AB26" i="8"/>
  <c r="T26" i="8"/>
  <c r="AR23" i="8"/>
  <c r="AJ23" i="8"/>
  <c r="T23" i="8"/>
  <c r="AQ23" i="8"/>
  <c r="AA23" i="8"/>
  <c r="AH47" i="8"/>
  <c r="Z47" i="8"/>
  <c r="AG44" i="8"/>
  <c r="Y44" i="8"/>
  <c r="AF41" i="8"/>
  <c r="AE38" i="8"/>
  <c r="AQ26" i="8"/>
  <c r="AI26" i="8"/>
  <c r="AA26" i="8"/>
  <c r="S23" i="8"/>
  <c r="AX23" i="8" s="1"/>
  <c r="AZ23" i="8" s="1"/>
  <c r="AE47" i="8"/>
  <c r="AT44" i="8"/>
  <c r="AO47" i="8"/>
  <c r="AG47" i="8"/>
  <c r="AN44" i="8"/>
  <c r="AF44" i="8"/>
  <c r="AM41" i="8"/>
  <c r="AL38" i="8"/>
  <c r="S29" i="8"/>
  <c r="AP26" i="8"/>
  <c r="AH26" i="8"/>
  <c r="AH23" i="8"/>
  <c r="Z23" i="8"/>
  <c r="W47" i="8"/>
  <c r="T38" i="8"/>
  <c r="Y29" i="8"/>
  <c r="X26" i="8"/>
  <c r="AF23" i="8"/>
  <c r="AN47" i="8"/>
  <c r="X47" i="8"/>
  <c r="AM44" i="8"/>
  <c r="W44" i="8"/>
  <c r="AT41" i="8"/>
  <c r="AS38" i="8"/>
  <c r="U38" i="8"/>
  <c r="Z29" i="8"/>
  <c r="AO26" i="8"/>
  <c r="AO23" i="8"/>
  <c r="AG23" i="8"/>
  <c r="Y23" i="8"/>
  <c r="AD44" i="8"/>
  <c r="V44" i="8"/>
  <c r="AL47" i="8"/>
  <c r="AD47" i="8"/>
  <c r="V47" i="8"/>
  <c r="AK44" i="8"/>
  <c r="AC44" i="8"/>
  <c r="U44" i="8"/>
  <c r="AI38" i="8"/>
  <c r="AA38" i="8"/>
  <c r="AN29" i="8"/>
  <c r="AF29" i="8"/>
  <c r="AE26" i="8"/>
  <c r="W26" i="8"/>
  <c r="AM23" i="8"/>
  <c r="W23" i="8"/>
  <c r="AP38" i="8"/>
  <c r="AH38" i="8"/>
  <c r="AL26" i="8"/>
  <c r="V26" i="8"/>
  <c r="V23" i="8"/>
  <c r="AN23" i="8"/>
  <c r="AE69" i="8"/>
  <c r="AE62" i="8"/>
  <c r="AN64" i="8"/>
  <c r="AN68" i="8" s="1"/>
  <c r="AN71" i="8"/>
  <c r="AA69" i="8"/>
  <c r="AA62" i="8"/>
  <c r="AI69" i="8"/>
  <c r="AI62" i="8"/>
  <c r="X71" i="8"/>
  <c r="X64" i="8"/>
  <c r="X68" i="8" s="1"/>
  <c r="AD69" i="8"/>
  <c r="AD62" i="8"/>
  <c r="AF62" i="8"/>
  <c r="AF69" i="8"/>
  <c r="AQ69" i="8"/>
  <c r="AQ62" i="8"/>
  <c r="Y71" i="8"/>
  <c r="AX42" i="8"/>
  <c r="AZ42" i="8" s="1"/>
  <c r="Y64" i="8"/>
  <c r="Y68" i="8" s="1"/>
  <c r="U69" i="8"/>
  <c r="U62" i="8"/>
  <c r="AQ71" i="8"/>
  <c r="AQ64" i="8"/>
  <c r="AQ68" i="8" s="1"/>
  <c r="AM69" i="8"/>
  <c r="AM62" i="8"/>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38" i="8" l="1"/>
  <c r="AX44" i="8"/>
  <c r="AZ44" i="8" s="1"/>
  <c r="AX41" i="8"/>
  <c r="AZ41" i="8" s="1"/>
  <c r="AX29" i="8"/>
  <c r="AZ29" i="8" s="1"/>
  <c r="AX26" i="8"/>
  <c r="AX47" i="8"/>
  <c r="AZ47" i="8" s="1"/>
  <c r="F60" i="2"/>
  <c r="F57" i="2"/>
  <c r="F54" i="2"/>
  <c r="F51" i="2"/>
  <c r="F48" i="2"/>
  <c r="F45" i="2"/>
  <c r="F42" i="2"/>
  <c r="F39" i="2"/>
  <c r="F36" i="2"/>
  <c r="F33" i="2"/>
  <c r="F30" i="2"/>
  <c r="F27" i="2"/>
  <c r="F24" i="2"/>
  <c r="AZ38" i="8" l="1"/>
  <c r="AX64" i="8"/>
  <c r="AZ64" i="8" s="1"/>
  <c r="AX62" i="8"/>
  <c r="AZ62" i="8" s="1"/>
  <c r="AZ26" i="8"/>
  <c r="AV72" i="2"/>
  <c r="AU72" i="2"/>
  <c r="AM72" i="2"/>
  <c r="AE72" i="2"/>
  <c r="W72" i="2"/>
  <c r="AT71" i="2"/>
  <c r="AL71" i="2"/>
  <c r="AD71" i="2"/>
  <c r="V71" i="2"/>
  <c r="AS70" i="2"/>
  <c r="AK70" i="2"/>
  <c r="AC70" i="2"/>
  <c r="U70" i="2"/>
  <c r="AR69" i="2"/>
  <c r="AJ69" i="2"/>
  <c r="AB69" i="2"/>
  <c r="T69" i="2"/>
  <c r="AR64" i="2"/>
  <c r="AJ64" i="2"/>
  <c r="AB64" i="2"/>
  <c r="T64" i="2"/>
  <c r="AQ63" i="2"/>
  <c r="AI63" i="2"/>
  <c r="AA63" i="2"/>
  <c r="S63" i="2"/>
  <c r="AP62" i="2"/>
  <c r="AH62" i="2"/>
  <c r="Z62" i="2"/>
  <c r="AG62" i="2"/>
  <c r="S70" i="2"/>
  <c r="AP64" i="2"/>
  <c r="AW63" i="2"/>
  <c r="Y63" i="2"/>
  <c r="AF62" i="2"/>
  <c r="AT63" i="2"/>
  <c r="AS62" i="2"/>
  <c r="U62" i="2"/>
  <c r="U64" i="2"/>
  <c r="T63" i="2"/>
  <c r="AI62" i="2"/>
  <c r="AT72" i="2"/>
  <c r="AL72" i="2"/>
  <c r="AD72" i="2"/>
  <c r="V72" i="2"/>
  <c r="AS71" i="2"/>
  <c r="AK71" i="2"/>
  <c r="AC71" i="2"/>
  <c r="U71" i="2"/>
  <c r="AR70" i="2"/>
  <c r="AJ70" i="2"/>
  <c r="AB70" i="2"/>
  <c r="T70" i="2"/>
  <c r="AQ69" i="2"/>
  <c r="AI69" i="2"/>
  <c r="AA69" i="2"/>
  <c r="S69" i="2"/>
  <c r="AQ64" i="2"/>
  <c r="AI64" i="2"/>
  <c r="AA64" i="2"/>
  <c r="S64" i="2"/>
  <c r="AP63" i="2"/>
  <c r="AH63" i="2"/>
  <c r="Z63" i="2"/>
  <c r="AW62" i="2"/>
  <c r="AO62" i="2"/>
  <c r="Y62" i="2"/>
  <c r="AI70" i="2"/>
  <c r="AH69" i="2"/>
  <c r="Z64" i="2"/>
  <c r="AV62" i="2"/>
  <c r="AE64" i="2"/>
  <c r="AD63" i="2"/>
  <c r="AK64" i="2"/>
  <c r="AJ63" i="2"/>
  <c r="S62" i="2"/>
  <c r="AS72" i="2"/>
  <c r="AK72" i="2"/>
  <c r="AC72" i="2"/>
  <c r="U72" i="2"/>
  <c r="AR71" i="2"/>
  <c r="AJ71" i="2"/>
  <c r="AB71" i="2"/>
  <c r="T71" i="2"/>
  <c r="AQ70" i="2"/>
  <c r="AA70" i="2"/>
  <c r="AP69" i="2"/>
  <c r="Z69" i="2"/>
  <c r="AH64" i="2"/>
  <c r="AO63" i="2"/>
  <c r="AG63" i="2"/>
  <c r="AN62" i="2"/>
  <c r="X62" i="2"/>
  <c r="AR72" i="2"/>
  <c r="AJ72" i="2"/>
  <c r="AB72" i="2"/>
  <c r="T72" i="2"/>
  <c r="AQ71" i="2"/>
  <c r="AI71" i="2"/>
  <c r="AA71" i="2"/>
  <c r="S71" i="2"/>
  <c r="AP70" i="2"/>
  <c r="AH70" i="2"/>
  <c r="Z70" i="2"/>
  <c r="AW69" i="2"/>
  <c r="AO69" i="2"/>
  <c r="AG69" i="2"/>
  <c r="Y69" i="2"/>
  <c r="AW64" i="2"/>
  <c r="AO64" i="2"/>
  <c r="AG64" i="2"/>
  <c r="Y64" i="2"/>
  <c r="AV63" i="2"/>
  <c r="AN63" i="2"/>
  <c r="AF63" i="2"/>
  <c r="X63" i="2"/>
  <c r="AU62" i="2"/>
  <c r="AM62" i="2"/>
  <c r="AE62" i="2"/>
  <c r="W62" i="2"/>
  <c r="Z72" i="2"/>
  <c r="AO71" i="2"/>
  <c r="AN70" i="2"/>
  <c r="X70" i="2"/>
  <c r="AE69" i="2"/>
  <c r="AU64" i="2"/>
  <c r="AL63" i="2"/>
  <c r="AC62" i="2"/>
  <c r="AQ72" i="2"/>
  <c r="AI72" i="2"/>
  <c r="AA72" i="2"/>
  <c r="S72" i="2"/>
  <c r="AP71" i="2"/>
  <c r="AH71" i="2"/>
  <c r="Z71" i="2"/>
  <c r="AW70" i="2"/>
  <c r="AO70" i="2"/>
  <c r="AG70" i="2"/>
  <c r="Y70" i="2"/>
  <c r="AV69" i="2"/>
  <c r="AN69" i="2"/>
  <c r="AF69" i="2"/>
  <c r="X69" i="2"/>
  <c r="AV64" i="2"/>
  <c r="AN64" i="2"/>
  <c r="AF64" i="2"/>
  <c r="X64" i="2"/>
  <c r="AU63" i="2"/>
  <c r="AM63" i="2"/>
  <c r="AE63" i="2"/>
  <c r="W63" i="2"/>
  <c r="AT62" i="2"/>
  <c r="AL62" i="2"/>
  <c r="AD62" i="2"/>
  <c r="V62" i="2"/>
  <c r="AH72" i="2"/>
  <c r="AW71" i="2"/>
  <c r="AG71" i="2"/>
  <c r="Y71" i="2"/>
  <c r="AV70" i="2"/>
  <c r="AF70" i="2"/>
  <c r="AU69" i="2"/>
  <c r="AM69" i="2"/>
  <c r="W69" i="2"/>
  <c r="AM64" i="2"/>
  <c r="W64" i="2"/>
  <c r="V63" i="2"/>
  <c r="AK62" i="2"/>
  <c r="AS64" i="2"/>
  <c r="AR63" i="2"/>
  <c r="AB63" i="2"/>
  <c r="AQ62" i="2"/>
  <c r="AP72" i="2"/>
  <c r="AW72" i="2"/>
  <c r="AO72" i="2"/>
  <c r="AG72" i="2"/>
  <c r="Y72" i="2"/>
  <c r="AV71" i="2"/>
  <c r="AN71" i="2"/>
  <c r="AF71" i="2"/>
  <c r="X71" i="2"/>
  <c r="AU70" i="2"/>
  <c r="AM70" i="2"/>
  <c r="AE70" i="2"/>
  <c r="W70" i="2"/>
  <c r="AT69" i="2"/>
  <c r="AL69" i="2"/>
  <c r="AD69" i="2"/>
  <c r="V69" i="2"/>
  <c r="AT64" i="2"/>
  <c r="AL64" i="2"/>
  <c r="AD64" i="2"/>
  <c r="V64" i="2"/>
  <c r="AS63" i="2"/>
  <c r="AK63" i="2"/>
  <c r="AC63" i="2"/>
  <c r="U63" i="2"/>
  <c r="AR62" i="2"/>
  <c r="AJ62" i="2"/>
  <c r="AB62" i="2"/>
  <c r="T62" i="2"/>
  <c r="AN72" i="2"/>
  <c r="AF72" i="2"/>
  <c r="X72" i="2"/>
  <c r="AU71" i="2"/>
  <c r="AM71" i="2"/>
  <c r="AE71" i="2"/>
  <c r="W71" i="2"/>
  <c r="AT70" i="2"/>
  <c r="AL70" i="2"/>
  <c r="AD70" i="2"/>
  <c r="V70" i="2"/>
  <c r="AS69" i="2"/>
  <c r="AK69" i="2"/>
  <c r="AC69" i="2"/>
  <c r="U69" i="2"/>
  <c r="AC64" i="2"/>
  <c r="AA62" i="2"/>
</calcChain>
</file>

<file path=xl/sharedStrings.xml><?xml version="1.0" encoding="utf-8"?>
<sst xmlns="http://schemas.openxmlformats.org/spreadsheetml/2006/main" count="1217" uniqueCount="235">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</sst>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BS80"/>
  <sheetViews>
    <sheetView tabSelected="1"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21"/>
      <c r="E1" s="121"/>
      <c r="F1" s="121"/>
    </row>
    <row r="2" spans="2:11" s="93" customFormat="1" ht="20.25" customHeight="1" x14ac:dyDescent="0.4">
      <c r="B2" s="123" t="s">
        <v>222</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230</v>
      </c>
      <c r="D4" s="121"/>
      <c r="F4" s="416" t="s">
        <v>231</v>
      </c>
      <c r="G4" s="416"/>
      <c r="H4" s="416"/>
      <c r="I4" s="416"/>
      <c r="J4" s="416"/>
      <c r="K4" s="416"/>
    </row>
    <row r="5" spans="2:11" s="127" customFormat="1" ht="20.25" customHeight="1" x14ac:dyDescent="0.4">
      <c r="B5" s="201"/>
      <c r="C5" s="121" t="s">
        <v>232</v>
      </c>
      <c r="D5" s="121"/>
      <c r="F5" s="416"/>
      <c r="G5" s="416"/>
      <c r="H5" s="416"/>
      <c r="I5" s="416"/>
      <c r="J5" s="416"/>
      <c r="K5" s="416"/>
    </row>
    <row r="6" spans="2:11" s="93" customFormat="1" ht="20.25" customHeight="1" x14ac:dyDescent="0.4">
      <c r="B6" s="122" t="s">
        <v>207</v>
      </c>
      <c r="C6" s="121"/>
      <c r="D6" s="121"/>
      <c r="E6" s="135"/>
      <c r="F6" s="136"/>
    </row>
    <row r="7" spans="2:11" s="93" customFormat="1" ht="20.25" customHeight="1" x14ac:dyDescent="0.4">
      <c r="B7" s="123"/>
      <c r="C7" s="123"/>
      <c r="D7" s="121"/>
      <c r="E7" s="135"/>
      <c r="F7" s="136"/>
    </row>
    <row r="8" spans="2:11" s="93" customFormat="1" ht="20.25" customHeight="1" x14ac:dyDescent="0.4">
      <c r="B8" s="121" t="s">
        <v>153</v>
      </c>
      <c r="C8" s="123"/>
      <c r="D8" s="121"/>
      <c r="E8" s="135"/>
      <c r="F8" s="136"/>
    </row>
    <row r="9" spans="2:11" s="93" customFormat="1" ht="20.25" customHeight="1" x14ac:dyDescent="0.4">
      <c r="B9" s="123"/>
      <c r="C9" s="123"/>
      <c r="D9" s="121"/>
      <c r="E9" s="121"/>
      <c r="F9" s="121"/>
    </row>
    <row r="10" spans="2:11" s="93" customFormat="1" ht="20.25" customHeight="1" x14ac:dyDescent="0.4">
      <c r="B10" s="121" t="s">
        <v>154</v>
      </c>
      <c r="C10" s="123"/>
      <c r="D10" s="121"/>
      <c r="E10" s="121"/>
      <c r="F10" s="121"/>
    </row>
    <row r="11" spans="2:11" s="93" customFormat="1" ht="20.25" customHeight="1" x14ac:dyDescent="0.4">
      <c r="B11" s="121" t="s">
        <v>155</v>
      </c>
      <c r="C11" s="123"/>
      <c r="D11" s="121"/>
      <c r="E11" s="121"/>
      <c r="F11" s="121"/>
    </row>
    <row r="12" spans="2:11" s="93" customFormat="1" ht="20.25" customHeight="1" x14ac:dyDescent="0.4">
      <c r="B12" s="121" t="s">
        <v>157</v>
      </c>
      <c r="C12" s="123"/>
      <c r="D12" s="121"/>
    </row>
    <row r="13" spans="2:11" s="93" customFormat="1" ht="20.25" customHeight="1" x14ac:dyDescent="0.4">
      <c r="B13" s="121"/>
      <c r="C13" s="123"/>
      <c r="D13" s="121"/>
    </row>
    <row r="14" spans="2:11" s="93" customFormat="1" ht="20.25" customHeight="1" x14ac:dyDescent="0.4">
      <c r="B14" s="121" t="s">
        <v>158</v>
      </c>
      <c r="C14" s="123"/>
      <c r="D14" s="121"/>
    </row>
    <row r="15" spans="2:11" s="93" customFormat="1" ht="20.25" customHeight="1" x14ac:dyDescent="0.4">
      <c r="B15" s="121"/>
      <c r="C15" s="123"/>
      <c r="D15" s="121"/>
    </row>
    <row r="16" spans="2:11" s="93" customFormat="1" ht="20.25" customHeight="1" x14ac:dyDescent="0.4">
      <c r="B16" s="121" t="s">
        <v>156</v>
      </c>
      <c r="C16" s="123"/>
      <c r="D16" s="121"/>
    </row>
    <row r="17" spans="2:4" s="93" customFormat="1" ht="20.25" customHeight="1" x14ac:dyDescent="0.4">
      <c r="B17" s="123"/>
      <c r="C17" s="123"/>
      <c r="D17" s="121"/>
    </row>
    <row r="18" spans="2:4" s="93" customFormat="1" ht="20.25" customHeight="1" x14ac:dyDescent="0.4">
      <c r="B18" s="121" t="s">
        <v>159</v>
      </c>
      <c r="C18" s="123"/>
      <c r="D18" s="121"/>
    </row>
    <row r="19" spans="2:4" s="93" customFormat="1" ht="20.25" customHeight="1" x14ac:dyDescent="0.4">
      <c r="B19" s="123"/>
      <c r="C19" s="123"/>
      <c r="D19" s="121"/>
    </row>
    <row r="20" spans="2:4" s="93" customFormat="1" ht="20.25" customHeight="1" x14ac:dyDescent="0.4">
      <c r="B20" s="121" t="s">
        <v>160</v>
      </c>
      <c r="C20" s="123"/>
      <c r="D20" s="121"/>
    </row>
    <row r="21" spans="2:4" s="93" customFormat="1" ht="20.25" customHeight="1" x14ac:dyDescent="0.4">
      <c r="B21" s="123"/>
      <c r="C21" s="123"/>
      <c r="D21" s="121"/>
    </row>
    <row r="22" spans="2:4" s="93" customFormat="1" ht="20.25" customHeight="1" x14ac:dyDescent="0.4">
      <c r="B22" s="121" t="s">
        <v>161</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162</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163</v>
      </c>
    </row>
    <row r="32" spans="2:4" s="93" customFormat="1" ht="17.25" customHeight="1" x14ac:dyDescent="0.4">
      <c r="B32" s="121"/>
      <c r="C32" s="77">
        <v>5</v>
      </c>
      <c r="D32" s="124" t="s">
        <v>164</v>
      </c>
    </row>
    <row r="33" spans="2:45" s="93" customFormat="1" ht="17.25" customHeight="1" x14ac:dyDescent="0.4">
      <c r="B33" s="121"/>
      <c r="C33" s="135"/>
      <c r="D33" s="136"/>
    </row>
    <row r="34" spans="2:45" s="93" customFormat="1" ht="17.25" customHeight="1" x14ac:dyDescent="0.4">
      <c r="B34" s="121" t="s">
        <v>171</v>
      </c>
      <c r="C34" s="121"/>
      <c r="D34" s="121"/>
      <c r="E34" s="127"/>
      <c r="F34" s="127"/>
    </row>
    <row r="35" spans="2:45" s="93" customFormat="1" ht="17.25" customHeight="1" x14ac:dyDescent="0.4">
      <c r="B35" s="121" t="s">
        <v>165</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166</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167</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168</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208</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169</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209</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174</v>
      </c>
      <c r="C47" s="121"/>
      <c r="D47" s="121"/>
    </row>
    <row r="48" spans="2:45" s="93" customFormat="1" ht="17.25" customHeight="1" x14ac:dyDescent="0.4">
      <c r="B48" s="121" t="s">
        <v>172</v>
      </c>
      <c r="C48" s="121"/>
      <c r="D48" s="121"/>
      <c r="AH48" s="56"/>
      <c r="AI48" s="56"/>
      <c r="AJ48" s="56"/>
      <c r="AK48" s="56"/>
      <c r="AL48" s="56"/>
      <c r="AM48" s="56"/>
      <c r="AN48" s="56"/>
      <c r="AO48" s="56"/>
      <c r="AP48" s="56"/>
      <c r="AQ48" s="56"/>
      <c r="AR48" s="56"/>
      <c r="AS48" s="56"/>
    </row>
    <row r="49" spans="2:51" s="93" customFormat="1" ht="17.25" customHeight="1" x14ac:dyDescent="0.4">
      <c r="B49" s="137" t="s">
        <v>173</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176</v>
      </c>
      <c r="C51" s="121"/>
    </row>
    <row r="52" spans="2:51" s="93" customFormat="1" ht="17.25" customHeight="1" x14ac:dyDescent="0.4">
      <c r="B52" s="121"/>
      <c r="C52" s="121"/>
    </row>
    <row r="53" spans="2:51" s="93" customFormat="1" ht="17.25" customHeight="1" x14ac:dyDescent="0.4">
      <c r="B53" s="121" t="s">
        <v>177</v>
      </c>
      <c r="C53" s="121"/>
    </row>
    <row r="54" spans="2:51" s="93" customFormat="1" ht="17.25" customHeight="1" x14ac:dyDescent="0.4">
      <c r="B54" s="121" t="s">
        <v>175</v>
      </c>
      <c r="C54" s="121"/>
    </row>
    <row r="55" spans="2:51" s="93" customFormat="1" ht="17.25" customHeight="1" x14ac:dyDescent="0.4">
      <c r="B55" s="121"/>
      <c r="C55" s="121"/>
    </row>
    <row r="56" spans="2:51" s="93" customFormat="1" ht="17.25" customHeight="1" x14ac:dyDescent="0.4">
      <c r="B56" s="121" t="s">
        <v>179</v>
      </c>
      <c r="C56" s="121"/>
    </row>
    <row r="57" spans="2:51" s="93" customFormat="1" ht="17.25" customHeight="1" x14ac:dyDescent="0.4">
      <c r="B57" s="121" t="s">
        <v>178</v>
      </c>
      <c r="C57" s="121"/>
    </row>
    <row r="58" spans="2:51" s="93" customFormat="1" ht="17.25" customHeight="1" x14ac:dyDescent="0.4">
      <c r="B58" s="121"/>
      <c r="C58" s="121"/>
    </row>
    <row r="59" spans="2:51" s="93" customFormat="1" ht="17.25" customHeight="1" x14ac:dyDescent="0.4">
      <c r="B59" s="121" t="s">
        <v>180</v>
      </c>
      <c r="C59" s="121"/>
      <c r="D59" s="121"/>
    </row>
    <row r="60" spans="2:51" s="93" customFormat="1" ht="17.25" customHeight="1" x14ac:dyDescent="0.4">
      <c r="B60" s="121"/>
      <c r="C60" s="121"/>
      <c r="D60" s="121"/>
    </row>
    <row r="61" spans="2:51" s="93" customFormat="1" ht="17.25" customHeight="1" x14ac:dyDescent="0.4">
      <c r="B61" s="127" t="s">
        <v>182</v>
      </c>
      <c r="C61" s="127"/>
      <c r="D61" s="121"/>
    </row>
    <row r="62" spans="2:51" s="93" customFormat="1" ht="17.25" customHeight="1" x14ac:dyDescent="0.4">
      <c r="B62" s="127" t="s">
        <v>181</v>
      </c>
      <c r="C62" s="127"/>
      <c r="D62" s="121"/>
    </row>
    <row r="63" spans="2:51" s="93" customFormat="1" ht="17.25" customHeight="1" x14ac:dyDescent="0.4"/>
    <row r="64" spans="2:51" s="93" customFormat="1" ht="17.25" customHeight="1" x14ac:dyDescent="0.4">
      <c r="B64" s="93" t="s">
        <v>183</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223</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224</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225</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226</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228</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229</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227</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U81"/>
  <sheetViews>
    <sheetView showGridLines="0" view="pageBreakPreview" zoomScale="70" zoomScaleNormal="70" zoomScaleSheetLayoutView="70" workbookViewId="0">
      <selection activeCell="P76" sqref="P76"/>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7</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c r="M8" s="359"/>
      <c r="N8" s="360"/>
      <c r="O8" s="85" t="s">
        <v>2</v>
      </c>
      <c r="P8" s="358"/>
      <c r="Q8" s="359"/>
      <c r="R8" s="360"/>
      <c r="S8" s="84" t="s">
        <v>24</v>
      </c>
      <c r="T8" s="361">
        <f>(P8-L8)*24</f>
        <v>0</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c r="AV8" s="400"/>
      <c r="AW8" s="100" t="s">
        <v>133</v>
      </c>
      <c r="AX8" s="16"/>
      <c r="AY8" s="16" t="s">
        <v>77</v>
      </c>
      <c r="AZ8" s="16"/>
      <c r="BA8" s="16"/>
      <c r="BB8" s="404">
        <f>DAY(EOMONTH(DATE(AC2,AG2,1),0))</f>
        <v>31</v>
      </c>
      <c r="BC8" s="405"/>
      <c r="BD8" s="16" t="s">
        <v>78</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37"/>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5"/>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5">
        <f>IF($BB$3="計画",SUM(S23:AT23),IF($BB$3="実績",SUM(S23:AW23),""))</f>
        <v>0</v>
      </c>
      <c r="AY23" s="296"/>
      <c r="AZ23" s="297">
        <f>IF($BB$3="計画",AX23/4,IF($BB$3="実績",【記載例】地域密着型通所介護!AX23/(【記載例】地域密着型通所介護!$BB$8/7),""))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5">
        <f>IF($BB$3="計画",SUM(S24:AT24),IF($BB$3="実績",SUM(S24:AW24),""))</f>
        <v>0</v>
      </c>
      <c r="AY24" s="306"/>
      <c r="AZ24" s="307">
        <f>IF($BB$3="計画",AX24/4,IF($BB$3="実績",【記載例】地域密着型通所介護!AX24/(【記載例】地域密着型通所介護!$BB$8/7),""))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5">
        <f>IF($BB$3="計画",SUM(S26:AT26),IF($BB$3="実績",SUM(S26:AW26),""))</f>
        <v>0</v>
      </c>
      <c r="AY26" s="296"/>
      <c r="AZ26" s="297">
        <f>IF($BB$3="計画",AX26/4,IF($BB$3="実績",【記載例】地域密着型通所介護!AX26/(【記載例】地域密着型通所介護!$BB$8/7),""))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5">
        <f>IF($BB$3="計画",SUM(S27:AT27),IF($BB$3="実績",SUM(S27:AW27),""))</f>
        <v>0</v>
      </c>
      <c r="AY27" s="306"/>
      <c r="AZ27" s="307">
        <f>IF($BB$3="計画",AX27/4,IF($BB$3="実績",【記載例】地域密着型通所介護!AX27/(【記載例】地域密着型通所介護!$BB$8/7),""))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5">
        <f>IF($BB$3="計画",SUM(S29:AT29),IF($BB$3="実績",SUM(S29:AW29),""))</f>
        <v>0</v>
      </c>
      <c r="AY29" s="296"/>
      <c r="AZ29" s="297">
        <f>IF($BB$3="計画",AX29/4,IF($BB$3="実績",【記載例】地域密着型通所介護!AX29/(【記載例】地域密着型通所介護!$BB$8/7),""))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5">
        <f>IF($BB$3="計画",SUM(S30:AT30),IF($BB$3="実績",SUM(S30:AW30),""))</f>
        <v>0</v>
      </c>
      <c r="AY30" s="306"/>
      <c r="AZ30" s="307">
        <f>IF($BB$3="計画",AX30/4,IF($BB$3="実績",【記載例】地域密着型通所介護!AX30/(【記載例】地域密着型通所介護!$BB$8/7),""))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5">
        <f>IF($BB$3="計画",SUM(S32:AT32),IF($BB$3="実績",SUM(S32:AW32),""))</f>
        <v>0</v>
      </c>
      <c r="AY32" s="296"/>
      <c r="AZ32" s="297">
        <f>IF($BB$3="計画",AX32/4,IF($BB$3="実績",【記載例】地域密着型通所介護!AX32/(【記載例】地域密着型通所介護!$BB$8/7),""))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5">
        <f>IF($BB$3="計画",SUM(S33:AT33),IF($BB$3="実績",SUM(S33:AW33),""))</f>
        <v>0</v>
      </c>
      <c r="AY33" s="306"/>
      <c r="AZ33" s="307">
        <f>IF($BB$3="計画",AX33/4,IF($BB$3="実績",【記載例】地域密着型通所介護!AX33/(【記載例】地域密着型通所介護!$BB$8/7),""))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5">
        <f>IF($BB$3="計画",SUM(S35:AT35),IF($BB$3="実績",SUM(S35:AW35),""))</f>
        <v>0</v>
      </c>
      <c r="AY35" s="296"/>
      <c r="AZ35" s="297">
        <f>IF($BB$3="計画",AX35/4,IF($BB$3="実績",【記載例】地域密着型通所介護!AX35/(【記載例】地域密着型通所介護!$BB$8/7),""))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5">
        <f>IF($BB$3="計画",SUM(S36:AT36),IF($BB$3="実績",SUM(S36:AW36),""))</f>
        <v>0</v>
      </c>
      <c r="AY36" s="306"/>
      <c r="AZ36" s="307">
        <f>IF($BB$3="計画",AX36/4,IF($BB$3="実績",【記載例】地域密着型通所介護!AX36/(【記載例】地域密着型通所介護!$BB$8/7),""))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5">
        <f>IF($BB$3="計画",SUM(S38:AT38),IF($BB$3="実績",SUM(S38:AW38),""))</f>
        <v>0</v>
      </c>
      <c r="AY38" s="296"/>
      <c r="AZ38" s="297">
        <f>IF($BB$3="計画",AX38/4,IF($BB$3="実績",【記載例】地域密着型通所介護!AX38/(【記載例】地域密着型通所介護!$BB$8/7),""))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5">
        <f>IF($BB$3="計画",SUM(S39:AT39),IF($BB$3="実績",SUM(S39:AW39),""))</f>
        <v>0</v>
      </c>
      <c r="AY39" s="306"/>
      <c r="AZ39" s="307">
        <f>IF($BB$3="計画",AX39/4,IF($BB$3="実績",【記載例】地域密着型通所介護!AX39/(【記載例】地域密着型通所介護!$BB$8/7),""))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5">
        <f>IF($BB$3="計画",SUM(S41:AT41),IF($BB$3="実績",SUM(S41:AW41),""))</f>
        <v>0</v>
      </c>
      <c r="AY41" s="296"/>
      <c r="AZ41" s="297">
        <f>IF($BB$3="計画",AX41/4,IF($BB$3="実績",【記載例】地域密着型通所介護!AX41/(【記載例】地域密着型通所介護!$BB$8/7),""))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5">
        <f>IF($BB$3="計画",SUM(S42:AT42),IF($BB$3="実績",SUM(S42:AW42),""))</f>
        <v>0</v>
      </c>
      <c r="AY42" s="306"/>
      <c r="AZ42" s="307">
        <f>IF($BB$3="計画",AX42/4,IF($BB$3="実績",【記載例】地域密着型通所介護!AX42/(【記載例】地域密着型通所介護!$BB$8/7),""))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5">
        <f>IF($BB$3="計画",SUM(S44:AT44),IF($BB$3="実績",SUM(S44:AW44),""))</f>
        <v>0</v>
      </c>
      <c r="AY44" s="296"/>
      <c r="AZ44" s="297">
        <f>IF($BB$3="計画",AX44/4,IF($BB$3="実績",【記載例】地域密着型通所介護!AX44/(【記載例】地域密着型通所介護!$BB$8/7),""))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5">
        <f>IF($BB$3="計画",SUM(S45:AT45),IF($BB$3="実績",SUM(S45:AW45),""))</f>
        <v>0</v>
      </c>
      <c r="AY45" s="306"/>
      <c r="AZ45" s="307">
        <f>IF($BB$3="計画",AX45/4,IF($BB$3="実績",【記載例】地域密着型通所介護!AX45/(【記載例】地域密着型通所介護!$BB$8/7),""))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5">
        <f>IF($BB$3="計画",SUM(S47:AT47),IF($BB$3="実績",SUM(S47:AW47),""))</f>
        <v>0</v>
      </c>
      <c r="AY47" s="296"/>
      <c r="AZ47" s="297">
        <f>IF($BB$3="計画",AX47/4,IF($BB$3="実績",【記載例】地域密着型通所介護!AX47/(【記載例】地域密着型通所介護!$BB$8/7),""))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5">
        <f>IF($BB$3="計画",SUM(S48:AT48),IF($BB$3="実績",SUM(S48:AW48),""))</f>
        <v>0</v>
      </c>
      <c r="AY48" s="306"/>
      <c r="AZ48" s="307">
        <f>IF($BB$3="計画",AX48/4,IF($BB$3="実績",【記載例】地域密着型通所介護!AX48/(【記載例】地域密着型通所介護!$BB$8/7),""))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5">
        <f>IF($BB$3="計画",SUM(S50:AT50),IF($BB$3="実績",SUM(S50:AW50),""))</f>
        <v>0</v>
      </c>
      <c r="AY50" s="296"/>
      <c r="AZ50" s="297">
        <f>IF($BB$3="計画",AX50/4,IF($BB$3="実績",【記載例】地域密着型通所介護!AX50/(【記載例】地域密着型通所介護!$BB$8/7),""))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5">
        <f>IF($BB$3="計画",SUM(S51:AT51),IF($BB$3="実績",SUM(S51:AW51),""))</f>
        <v>0</v>
      </c>
      <c r="AY51" s="306"/>
      <c r="AZ51" s="307">
        <f>IF($BB$3="計画",AX51/4,IF($BB$3="実績",【記載例】地域密着型通所介護!AX51/(【記載例】地域密着型通所介護!$BB$8/7),""))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5">
        <f>IF($BB$3="計画",SUM(S53:AT53),IF($BB$3="実績",SUM(S53:AW53),""))</f>
        <v>0</v>
      </c>
      <c r="AY53" s="296"/>
      <c r="AZ53" s="297">
        <f>IF($BB$3="計画",AX53/4,IF($BB$3="実績",【記載例】地域密着型通所介護!AX53/(【記載例】地域密着型通所介護!$BB$8/7),""))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5">
        <f>IF($BB$3="計画",SUM(S54:AT54),IF($BB$3="実績",SUM(S54:AW54),""))</f>
        <v>0</v>
      </c>
      <c r="AY54" s="306"/>
      <c r="AZ54" s="307">
        <f>IF($BB$3="計画",AX54/4,IF($BB$3="実績",【記載例】地域密着型通所介護!AX54/(【記載例】地域密着型通所介護!$BB$8/7),""))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240" t="str">
        <f>IF(SUMIF($C$22:$C$60, "生活相談員", AX22:AY60)=0,"",SUMIF($C$22:$C$60,"生活相談員",AX22:AY60))</f>
        <v/>
      </c>
      <c r="AY62" s="241"/>
      <c r="AZ62" s="242" t="str">
        <f>IF(AX62="","",IF($BB$3="計画",AX62/4,IF($BB$3="実績",AX62/(【記載例】地域密着型通所介護!$BB$8/7),"")))</f>
        <v/>
      </c>
      <c r="BA62" s="243"/>
      <c r="BB62" s="205"/>
      <c r="BC62" s="206"/>
      <c r="BD62" s="206"/>
      <c r="BE62" s="206"/>
      <c r="BF62" s="207"/>
    </row>
    <row r="63" spans="2:58" ht="20.25" customHeight="1" x14ac:dyDescent="0.4">
      <c r="B63" s="118"/>
      <c r="C63" s="34"/>
      <c r="D63" s="34"/>
      <c r="E63" s="34"/>
      <c r="F63" s="34"/>
      <c r="G63" s="34"/>
      <c r="H63" s="229" t="s">
        <v>217</v>
      </c>
      <c r="I63" s="229"/>
      <c r="J63" s="229"/>
      <c r="K63" s="229"/>
      <c r="L63" s="229"/>
      <c r="M63" s="229"/>
      <c r="N63" s="229"/>
      <c r="O63" s="229"/>
      <c r="P63" s="229"/>
      <c r="Q63" s="229"/>
      <c r="R63" s="230"/>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244" t="str">
        <f>IF(SUMIF($C$22:$C$60, "看護職員", AX22:AX60)=0,"",SUMIF($C$22:$C$60, "看護職員", AX22:AX60))</f>
        <v/>
      </c>
      <c r="AY63" s="245"/>
      <c r="AZ63" s="246" t="str">
        <f>IF(AX63="","",IF($BB$3="計画",AX63/4,IF($BB$3="実績",AX63/(【記載例】地域密着型通所介護!$BB$8/7),"")))</f>
        <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244" t="str">
        <f>IF(SUMIF($C$22:$C$60, "介護職員", AX22:AX60)=0,"",SUMIF($C$22:$C$60, "介護職員", AX22:AX60))</f>
        <v/>
      </c>
      <c r="AY64" s="245"/>
      <c r="AZ64" s="246" t="str">
        <f>IF(AX64="","",IF($BB$3="計画",AX64/4,IF($BB$3="実績",AX64/(【記載例】地域密着型通所介護!$BB$8/7),"")))</f>
        <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(20)確保すべき介護職員・看護職員の勤務時間数</v>
      </c>
      <c r="I67" s="229"/>
      <c r="J67" s="229"/>
      <c r="K67" s="229"/>
      <c r="L67" s="229"/>
      <c r="M67" s="229"/>
      <c r="N67" s="229"/>
      <c r="O67" s="229"/>
      <c r="P67" s="229"/>
      <c r="Q67" s="229"/>
      <c r="R67" s="230"/>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251"/>
      <c r="AY67" s="252"/>
      <c r="AZ67" s="252"/>
      <c r="BA67" s="253"/>
      <c r="BB67" s="208"/>
      <c r="BC67" s="209"/>
      <c r="BD67" s="209"/>
      <c r="BE67" s="209"/>
      <c r="BF67" s="210"/>
    </row>
    <row r="68" spans="1:73" ht="18.75" customHeight="1" thickBot="1" x14ac:dyDescent="0.45">
      <c r="B68" s="119"/>
      <c r="C68" s="115"/>
      <c r="D68" s="115"/>
      <c r="E68" s="115"/>
      <c r="F68" s="115"/>
      <c r="G68" s="115"/>
      <c r="H68" s="231" t="str">
        <f>IF(AU8&gt;10,"(21) 確保すべき介護職員の勤務時間数の判定","(21)確保すべき介護職員・看護職員の勤務時間数の判定")</f>
        <v>(21)確保すべき介護職員・看護職員の勤務時間数の判定</v>
      </c>
      <c r="I68" s="231"/>
      <c r="J68" s="231"/>
      <c r="K68" s="231"/>
      <c r="L68" s="232"/>
      <c r="M68" s="232"/>
      <c r="N68" s="232"/>
      <c r="O68" s="232"/>
      <c r="P68" s="232"/>
      <c r="Q68" s="232"/>
      <c r="R68" s="233"/>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251"/>
      <c r="AY72" s="252"/>
      <c r="AZ72" s="252"/>
      <c r="BA72" s="253"/>
      <c r="BB72" s="208"/>
      <c r="BC72" s="209"/>
      <c r="BD72" s="209"/>
      <c r="BE72" s="209"/>
      <c r="BF72" s="210"/>
    </row>
    <row r="73" spans="1:73" ht="19.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s>
  <phoneticPr fontId="2"/>
  <dataValidations count="7">
    <dataValidation type="list" allowBlank="1" showInputMessage="1" showErrorMessage="1" sqref="G25:G26 G22:G23 G28:G29 G43:G44 G46:G47 G49:G50 G31:G32 G34:G35 G37:G38 G40:G41 G52:G53 G58:G59 G55:G56" xr:uid="{00000000-0002-0000-0200-000000000000}">
      <formula1>"A, B, C, D"</formula1>
    </dataValidation>
    <dataValidation type="list" allowBlank="1" showInputMessage="1" showErrorMessage="1" sqref="C53 C56 C23 C26 C29 C32 C35 C38 C41 C44 C47 C50 C59" xr:uid="{00000000-0002-0000-0200-000001000000}">
      <formula1>職種</formula1>
    </dataValidation>
    <dataValidation type="list" allowBlank="1" showInputMessage="1" showErrorMessage="1" sqref="BB3:BE3" xr:uid="{00000000-0002-0000-0200-000002000000}">
      <formula1>"計画,実績"</formula1>
    </dataValidation>
    <dataValidation type="list" allowBlank="1" showInputMessage="1" showErrorMessage="1" sqref="B8:E8 G8:J8 B10:E10 G10:J10" xr:uid="{00000000-0002-0000-0200-000003000000}">
      <formula1>"○,－"</formula1>
    </dataValidation>
    <dataValidation type="decimal" allowBlank="1" showInputMessage="1" showErrorMessage="1" error="入力可能範囲　32～40" sqref="AX6:AY6" xr:uid="{00000000-0002-0000-0200-000004000000}">
      <formula1>32</formula1>
      <formula2>40</formula2>
    </dataValidation>
    <dataValidation type="list" allowBlank="1" showInputMessage="1" showErrorMessage="1" sqref="AC3" xr:uid="{00000000-0002-0000-0200-000005000000}">
      <formula1>#REF!</formula1>
    </dataValidation>
    <dataValidation type="list" errorStyle="warning" allowBlank="1" showInputMessage="1" showErrorMessage="1" error="リストにない場合のみ、入力してください。" sqref="H22:K60" xr:uid="{00000000-0002-0000-0200-00000600000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8000000}">
          <x14:formula1>
            <xm:f>プルダウン・リスト!$C$4:$C$8</xm:f>
          </x14:formula1>
          <xm:sqref>AP1:BE1</xm:sqref>
        </x14:dataValidation>
        <x14:dataValidation type="list" allowBlank="1" showInputMessage="1" showErrorMessage="1" xr:uid="{00000000-0002-0000-0200-000009000000}">
          <x14:formula1>
            <xm:f>'シフト記号表（勤務時間帯)'!$C$5:$C$36</xm:f>
          </x14:formula1>
          <xm:sqref>S22:AW22 S25:AW25 S28:AW28 S31:AW31 S34:AW34 S37:AW37 S40:AW40 S43:AW43 S46:AW46 S49:AW49 S52:AW52 S55:AW55 S58:AW58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W36"/>
  <sheetViews>
    <sheetView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0.5</v>
      </c>
      <c r="F8" s="120" t="s">
        <v>2</v>
      </c>
      <c r="G8" s="192">
        <v>0.75</v>
      </c>
      <c r="H8" s="202" t="s">
        <v>94</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2"/>
  <sheetViews>
    <sheetView showGridLines="0" view="pageBreakPreview" topLeftCell="A41" zoomScale="70" zoomScaleNormal="70" zoomScaleSheetLayoutView="70" workbookViewId="0">
      <selection activeCell="L3" sqref="L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4</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v>18</v>
      </c>
      <c r="AV8" s="400"/>
      <c r="AW8" s="100" t="s">
        <v>133</v>
      </c>
      <c r="AX8" s="16"/>
      <c r="AY8" s="16" t="s">
        <v>77</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136</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138"/>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185</v>
      </c>
      <c r="H22" s="343" t="s">
        <v>131</v>
      </c>
      <c r="I22" s="344"/>
      <c r="J22" s="344"/>
      <c r="K22" s="345"/>
      <c r="L22" s="346" t="s">
        <v>186</v>
      </c>
      <c r="M22" s="347"/>
      <c r="N22" s="347"/>
      <c r="O22" s="348"/>
      <c r="P22" s="349" t="s">
        <v>50</v>
      </c>
      <c r="Q22" s="350"/>
      <c r="R22" s="351"/>
      <c r="S22" s="181" t="s">
        <v>151</v>
      </c>
      <c r="T22" s="182" t="s">
        <v>34</v>
      </c>
      <c r="U22" s="182" t="s">
        <v>91</v>
      </c>
      <c r="V22" s="182" t="s">
        <v>34</v>
      </c>
      <c r="W22" s="182" t="s">
        <v>34</v>
      </c>
      <c r="X22" s="182" t="s">
        <v>91</v>
      </c>
      <c r="Y22" s="183" t="s">
        <v>34</v>
      </c>
      <c r="Z22" s="181" t="s">
        <v>34</v>
      </c>
      <c r="AA22" s="182" t="s">
        <v>34</v>
      </c>
      <c r="AB22" s="182" t="s">
        <v>91</v>
      </c>
      <c r="AC22" s="182" t="s">
        <v>34</v>
      </c>
      <c r="AD22" s="182" t="s">
        <v>34</v>
      </c>
      <c r="AE22" s="182" t="s">
        <v>91</v>
      </c>
      <c r="AF22" s="183" t="s">
        <v>34</v>
      </c>
      <c r="AG22" s="181" t="s">
        <v>34</v>
      </c>
      <c r="AH22" s="182" t="s">
        <v>34</v>
      </c>
      <c r="AI22" s="182" t="s">
        <v>91</v>
      </c>
      <c r="AJ22" s="182" t="s">
        <v>34</v>
      </c>
      <c r="AK22" s="182" t="s">
        <v>34</v>
      </c>
      <c r="AL22" s="182" t="s">
        <v>91</v>
      </c>
      <c r="AM22" s="183" t="s">
        <v>34</v>
      </c>
      <c r="AN22" s="181" t="s">
        <v>34</v>
      </c>
      <c r="AO22" s="182" t="s">
        <v>34</v>
      </c>
      <c r="AP22" s="182" t="s">
        <v>91</v>
      </c>
      <c r="AQ22" s="182" t="s">
        <v>34</v>
      </c>
      <c r="AR22" s="182" t="s">
        <v>34</v>
      </c>
      <c r="AS22" s="182" t="s">
        <v>91</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5">
        <f>IF($BB$3="計画",SUM(S23:AT23),IF($BB$3="実績",SUM(S23:AW23),""))</f>
        <v>160</v>
      </c>
      <c r="AY23" s="296"/>
      <c r="AZ23" s="297">
        <f>IF($BB$3="計画",AX23/4,IF($BB$3="実績",【記載例】地域密着型通所介護!AX23/(【記載例】地域密着型通所介護!$BB$8/7),""))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5">
        <f>IF($BB$3="計画",SUM(S24:AT24),IF($BB$3="実績",SUM(S24:AW24),""))</f>
        <v>140.0000000000002</v>
      </c>
      <c r="AY24" s="306"/>
      <c r="AZ24" s="307">
        <f>IF($BB$3="計画",AX24/4,IF($BB$3="実績",【記載例】地域密着型通所介護!AX24/(【記載例】地域密着型通所介護!$BB$8/7),""))</f>
        <v>35.00000000000005</v>
      </c>
      <c r="BA24" s="308"/>
      <c r="BB24" s="325"/>
      <c r="BC24" s="326"/>
      <c r="BD24" s="326"/>
      <c r="BE24" s="326"/>
      <c r="BF24" s="327"/>
    </row>
    <row r="25" spans="2:58" ht="20.25" customHeight="1" x14ac:dyDescent="0.4">
      <c r="B25" s="257">
        <f>B22+1</f>
        <v>2</v>
      </c>
      <c r="C25" s="259"/>
      <c r="D25" s="260"/>
      <c r="E25" s="261"/>
      <c r="F25" s="186"/>
      <c r="G25" s="262" t="s">
        <v>185</v>
      </c>
      <c r="H25" s="265" t="s">
        <v>189</v>
      </c>
      <c r="I25" s="266"/>
      <c r="J25" s="266"/>
      <c r="K25" s="267"/>
      <c r="L25" s="272" t="s">
        <v>191</v>
      </c>
      <c r="M25" s="273"/>
      <c r="N25" s="273"/>
      <c r="O25" s="274"/>
      <c r="P25" s="281" t="s">
        <v>50</v>
      </c>
      <c r="Q25" s="282"/>
      <c r="R25" s="283"/>
      <c r="S25" s="187" t="s">
        <v>91</v>
      </c>
      <c r="T25" s="188" t="s">
        <v>34</v>
      </c>
      <c r="U25" s="188" t="s">
        <v>34</v>
      </c>
      <c r="V25" s="188" t="s">
        <v>34</v>
      </c>
      <c r="W25" s="188" t="s">
        <v>34</v>
      </c>
      <c r="X25" s="188" t="s">
        <v>34</v>
      </c>
      <c r="Y25" s="189" t="s">
        <v>91</v>
      </c>
      <c r="Z25" s="187" t="s">
        <v>91</v>
      </c>
      <c r="AA25" s="188" t="s">
        <v>34</v>
      </c>
      <c r="AB25" s="188" t="s">
        <v>34</v>
      </c>
      <c r="AC25" s="188" t="s">
        <v>34</v>
      </c>
      <c r="AD25" s="188" t="s">
        <v>34</v>
      </c>
      <c r="AE25" s="188" t="s">
        <v>34</v>
      </c>
      <c r="AF25" s="189" t="s">
        <v>91</v>
      </c>
      <c r="AG25" s="187"/>
      <c r="AH25" s="188" t="s">
        <v>34</v>
      </c>
      <c r="AI25" s="188" t="s">
        <v>34</v>
      </c>
      <c r="AJ25" s="188" t="s">
        <v>34</v>
      </c>
      <c r="AK25" s="188" t="s">
        <v>34</v>
      </c>
      <c r="AL25" s="188" t="s">
        <v>34</v>
      </c>
      <c r="AM25" s="189" t="s">
        <v>91</v>
      </c>
      <c r="AN25" s="187" t="s">
        <v>91</v>
      </c>
      <c r="AO25" s="188" t="s">
        <v>34</v>
      </c>
      <c r="AP25" s="188" t="s">
        <v>34</v>
      </c>
      <c r="AQ25" s="188" t="s">
        <v>34</v>
      </c>
      <c r="AR25" s="188" t="s">
        <v>34</v>
      </c>
      <c r="AS25" s="188" t="s">
        <v>34</v>
      </c>
      <c r="AT25" s="189" t="s">
        <v>91</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5">
        <f>IF($BB$3="計画",SUM(S26:AT26),IF($BB$3="実績",SUM(S26:AW26),""))</f>
        <v>160</v>
      </c>
      <c r="AY26" s="296"/>
      <c r="AZ26" s="297">
        <f>IF($BB$3="計画",AX26/4,IF($BB$3="実績",【記載例】地域密着型通所介護!AX26/(【記載例】地域密着型通所介護!$BB$8/7),""))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5">
        <f>IF($BB$3="計画",SUM(S27:AT27),IF($BB$3="実績",SUM(S27:AW27),""))</f>
        <v>140.0000000000002</v>
      </c>
      <c r="AY27" s="306"/>
      <c r="AZ27" s="307">
        <f>IF($BB$3="計画",AX27/4,IF($BB$3="実績",【記載例】地域密着型通所介護!AX27/(【記載例】地域密着型通所介護!$BB$8/7),""))</f>
        <v>35.00000000000005</v>
      </c>
      <c r="BA27" s="308"/>
      <c r="BB27" s="325"/>
      <c r="BC27" s="326"/>
      <c r="BD27" s="326"/>
      <c r="BE27" s="326"/>
      <c r="BF27" s="327"/>
    </row>
    <row r="28" spans="2:58" ht="20.25" customHeight="1" x14ac:dyDescent="0.4">
      <c r="B28" s="257">
        <f>B25+1</f>
        <v>3</v>
      </c>
      <c r="C28" s="259"/>
      <c r="D28" s="260"/>
      <c r="E28" s="261"/>
      <c r="F28" s="186"/>
      <c r="G28" s="262" t="s">
        <v>184</v>
      </c>
      <c r="H28" s="265" t="s">
        <v>108</v>
      </c>
      <c r="I28" s="266"/>
      <c r="J28" s="266"/>
      <c r="K28" s="267"/>
      <c r="L28" s="272" t="s">
        <v>192</v>
      </c>
      <c r="M28" s="273"/>
      <c r="N28" s="273"/>
      <c r="O28" s="274"/>
      <c r="P28" s="281" t="s">
        <v>50</v>
      </c>
      <c r="Q28" s="282"/>
      <c r="R28" s="283"/>
      <c r="S28" s="187" t="s">
        <v>34</v>
      </c>
      <c r="T28" s="188"/>
      <c r="U28" s="188"/>
      <c r="V28" s="188" t="s">
        <v>91</v>
      </c>
      <c r="W28" s="188" t="s">
        <v>91</v>
      </c>
      <c r="X28" s="188"/>
      <c r="Y28" s="189" t="s">
        <v>34</v>
      </c>
      <c r="Z28" s="187" t="s">
        <v>34</v>
      </c>
      <c r="AA28" s="188"/>
      <c r="AB28" s="188"/>
      <c r="AC28" s="188" t="s">
        <v>91</v>
      </c>
      <c r="AD28" s="188" t="s">
        <v>91</v>
      </c>
      <c r="AE28" s="188"/>
      <c r="AF28" s="189" t="s">
        <v>34</v>
      </c>
      <c r="AG28" s="187" t="s">
        <v>34</v>
      </c>
      <c r="AH28" s="188"/>
      <c r="AI28" s="188"/>
      <c r="AJ28" s="188" t="s">
        <v>91</v>
      </c>
      <c r="AK28" s="188" t="s">
        <v>91</v>
      </c>
      <c r="AL28" s="188"/>
      <c r="AM28" s="189" t="s">
        <v>34</v>
      </c>
      <c r="AN28" s="187" t="s">
        <v>34</v>
      </c>
      <c r="AO28" s="188"/>
      <c r="AP28" s="188"/>
      <c r="AQ28" s="188" t="s">
        <v>91</v>
      </c>
      <c r="AR28" s="188" t="s">
        <v>91</v>
      </c>
      <c r="AS28" s="188"/>
      <c r="AT28" s="189" t="s">
        <v>34</v>
      </c>
      <c r="AU28" s="187"/>
      <c r="AV28" s="188"/>
      <c r="AW28" s="189"/>
      <c r="AX28" s="309"/>
      <c r="AY28" s="310"/>
      <c r="AZ28" s="311"/>
      <c r="BA28" s="312"/>
      <c r="BB28" s="319" t="s">
        <v>200</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5">
        <f>IF($BB$3="計画",SUM(S29:AT29),IF($BB$3="実績",SUM(S29:AW29),""))</f>
        <v>64</v>
      </c>
      <c r="AY29" s="296"/>
      <c r="AZ29" s="297">
        <f>IF($BB$3="計画",AX29/4,IF($BB$3="実績",【記載例】地域密着型通所介護!AX29/(【記載例】地域密着型通所介護!$BB$8/7),""))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5">
        <f>IF($BB$3="計画",SUM(S30:AT30),IF($BB$3="実績",SUM(S30:AW30),""))</f>
        <v>56.000000000000064</v>
      </c>
      <c r="AY30" s="306"/>
      <c r="AZ30" s="307">
        <f>IF($BB$3="計画",AX30/4,IF($BB$3="実績",【記載例】地域密着型通所介護!AX30/(【記載例】地域密着型通所介護!$BB$8/7),""))</f>
        <v>14.000000000000016</v>
      </c>
      <c r="BA30" s="308"/>
      <c r="BB30" s="325"/>
      <c r="BC30" s="326"/>
      <c r="BD30" s="326"/>
      <c r="BE30" s="326"/>
      <c r="BF30" s="327"/>
    </row>
    <row r="31" spans="2:58" ht="20.25" customHeight="1" x14ac:dyDescent="0.4">
      <c r="B31" s="257">
        <f>B28+1</f>
        <v>4</v>
      </c>
      <c r="C31" s="259"/>
      <c r="D31" s="260"/>
      <c r="E31" s="261"/>
      <c r="F31" s="186"/>
      <c r="G31" s="262" t="s">
        <v>184</v>
      </c>
      <c r="H31" s="265" t="s">
        <v>14</v>
      </c>
      <c r="I31" s="266"/>
      <c r="J31" s="266"/>
      <c r="K31" s="267"/>
      <c r="L31" s="272" t="s">
        <v>193</v>
      </c>
      <c r="M31" s="273"/>
      <c r="N31" s="273"/>
      <c r="O31" s="274"/>
      <c r="P31" s="281" t="s">
        <v>50</v>
      </c>
      <c r="Q31" s="282"/>
      <c r="R31" s="283"/>
      <c r="S31" s="187" t="s">
        <v>68</v>
      </c>
      <c r="T31" s="188" t="s">
        <v>91</v>
      </c>
      <c r="U31" s="188" t="s">
        <v>68</v>
      </c>
      <c r="V31" s="188" t="s">
        <v>68</v>
      </c>
      <c r="W31" s="188" t="s">
        <v>91</v>
      </c>
      <c r="X31" s="188" t="s">
        <v>68</v>
      </c>
      <c r="Y31" s="189"/>
      <c r="Z31" s="187" t="s">
        <v>68</v>
      </c>
      <c r="AA31" s="188" t="s">
        <v>91</v>
      </c>
      <c r="AB31" s="188" t="s">
        <v>68</v>
      </c>
      <c r="AC31" s="188" t="s">
        <v>68</v>
      </c>
      <c r="AD31" s="188" t="s">
        <v>91</v>
      </c>
      <c r="AE31" s="188" t="s">
        <v>68</v>
      </c>
      <c r="AF31" s="189"/>
      <c r="AG31" s="187" t="s">
        <v>68</v>
      </c>
      <c r="AH31" s="188" t="s">
        <v>91</v>
      </c>
      <c r="AI31" s="188" t="s">
        <v>68</v>
      </c>
      <c r="AJ31" s="188" t="s">
        <v>68</v>
      </c>
      <c r="AK31" s="188" t="s">
        <v>91</v>
      </c>
      <c r="AL31" s="188" t="s">
        <v>68</v>
      </c>
      <c r="AM31" s="189"/>
      <c r="AN31" s="187" t="s">
        <v>68</v>
      </c>
      <c r="AO31" s="188" t="s">
        <v>91</v>
      </c>
      <c r="AP31" s="188" t="s">
        <v>68</v>
      </c>
      <c r="AQ31" s="188" t="s">
        <v>68</v>
      </c>
      <c r="AR31" s="188" t="s">
        <v>91</v>
      </c>
      <c r="AS31" s="188" t="s">
        <v>68</v>
      </c>
      <c r="AT31" s="189"/>
      <c r="AU31" s="187"/>
      <c r="AV31" s="188"/>
      <c r="AW31" s="189"/>
      <c r="AX31" s="309"/>
      <c r="AY31" s="310"/>
      <c r="AZ31" s="311"/>
      <c r="BA31" s="312"/>
      <c r="BB31" s="319" t="s">
        <v>203</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5">
        <f>IF($BB$3="計画",SUM(S32:AT32),IF($BB$3="実績",SUM(S32:AW32),""))</f>
        <v>64</v>
      </c>
      <c r="AY32" s="296"/>
      <c r="AZ32" s="297">
        <f>IF($BB$3="計画",AX32/4,IF($BB$3="実績",【記載例】地域密着型通所介護!AX32/(【記載例】地域密着型通所介護!$BB$8/7),""))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5">
        <f>IF($BB$3="計画",SUM(S33:AT33),IF($BB$3="実績",SUM(S33:AW33),""))</f>
        <v>64</v>
      </c>
      <c r="AY33" s="306"/>
      <c r="AZ33" s="307">
        <f>IF($BB$3="計画",AX33/4,IF($BB$3="実績",【記載例】地域密着型通所介護!AX33/(【記載例】地域密着型通所介護!$BB$8/7),""))</f>
        <v>16</v>
      </c>
      <c r="BA33" s="308"/>
      <c r="BB33" s="325"/>
      <c r="BC33" s="326"/>
      <c r="BD33" s="326"/>
      <c r="BE33" s="326"/>
      <c r="BF33" s="327"/>
    </row>
    <row r="34" spans="2:58" ht="20.25" customHeight="1" x14ac:dyDescent="0.4">
      <c r="B34" s="257">
        <f>B31+1</f>
        <v>5</v>
      </c>
      <c r="C34" s="259"/>
      <c r="D34" s="260"/>
      <c r="E34" s="261"/>
      <c r="F34" s="186"/>
      <c r="G34" s="262" t="s">
        <v>187</v>
      </c>
      <c r="H34" s="265" t="s">
        <v>6</v>
      </c>
      <c r="I34" s="266"/>
      <c r="J34" s="266"/>
      <c r="K34" s="267"/>
      <c r="L34" s="272" t="s">
        <v>195</v>
      </c>
      <c r="M34" s="273"/>
      <c r="N34" s="273"/>
      <c r="O34" s="274"/>
      <c r="P34" s="281" t="s">
        <v>50</v>
      </c>
      <c r="Q34" s="282"/>
      <c r="R34" s="283"/>
      <c r="S34" s="187" t="s">
        <v>91</v>
      </c>
      <c r="T34" s="188" t="s">
        <v>68</v>
      </c>
      <c r="U34" s="188" t="s">
        <v>91</v>
      </c>
      <c r="V34" s="188" t="s">
        <v>91</v>
      </c>
      <c r="W34" s="188" t="s">
        <v>68</v>
      </c>
      <c r="X34" s="188" t="s">
        <v>91</v>
      </c>
      <c r="Y34" s="189" t="s">
        <v>68</v>
      </c>
      <c r="Z34" s="187" t="s">
        <v>91</v>
      </c>
      <c r="AA34" s="188" t="s">
        <v>68</v>
      </c>
      <c r="AB34" s="188" t="s">
        <v>91</v>
      </c>
      <c r="AC34" s="188" t="s">
        <v>91</v>
      </c>
      <c r="AD34" s="188" t="s">
        <v>68</v>
      </c>
      <c r="AE34" s="188" t="s">
        <v>91</v>
      </c>
      <c r="AF34" s="189" t="s">
        <v>68</v>
      </c>
      <c r="AG34" s="187" t="s">
        <v>91</v>
      </c>
      <c r="AH34" s="188" t="s">
        <v>68</v>
      </c>
      <c r="AI34" s="188" t="s">
        <v>91</v>
      </c>
      <c r="AJ34" s="188" t="s">
        <v>91</v>
      </c>
      <c r="AK34" s="188" t="s">
        <v>68</v>
      </c>
      <c r="AL34" s="188" t="s">
        <v>91</v>
      </c>
      <c r="AM34" s="189" t="s">
        <v>68</v>
      </c>
      <c r="AN34" s="187" t="s">
        <v>91</v>
      </c>
      <c r="AO34" s="188" t="s">
        <v>68</v>
      </c>
      <c r="AP34" s="188" t="s">
        <v>91</v>
      </c>
      <c r="AQ34" s="188" t="s">
        <v>91</v>
      </c>
      <c r="AR34" s="188" t="s">
        <v>68</v>
      </c>
      <c r="AS34" s="188" t="s">
        <v>91</v>
      </c>
      <c r="AT34" s="189" t="s">
        <v>68</v>
      </c>
      <c r="AU34" s="187"/>
      <c r="AV34" s="188"/>
      <c r="AW34" s="189"/>
      <c r="AX34" s="309"/>
      <c r="AY34" s="310"/>
      <c r="AZ34" s="311"/>
      <c r="BA34" s="312"/>
      <c r="BB34" s="319" t="s">
        <v>198</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5">
        <f>IF($BB$3="計画",SUM(S35:AT35),IF($BB$3="実績",SUM(S35:AW35),""))</f>
        <v>48</v>
      </c>
      <c r="AY35" s="296"/>
      <c r="AZ35" s="297">
        <f>IF($BB$3="計画",AX35/4,IF($BB$3="実績",【記載例】地域密着型通所介護!AX35/(【記載例】地域密着型通所介護!$BB$8/7),""))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5">
        <f>IF($BB$3="計画",SUM(S36:AT36),IF($BB$3="実績",SUM(S36:AW36),""))</f>
        <v>48</v>
      </c>
      <c r="AY36" s="306"/>
      <c r="AZ36" s="307">
        <f>IF($BB$3="計画",AX36/4,IF($BB$3="実績",【記載例】地域密着型通所介護!AX36/(【記載例】地域密着型通所介護!$BB$8/7),""))</f>
        <v>12</v>
      </c>
      <c r="BA36" s="308"/>
      <c r="BB36" s="325"/>
      <c r="BC36" s="326"/>
      <c r="BD36" s="326"/>
      <c r="BE36" s="326"/>
      <c r="BF36" s="327"/>
    </row>
    <row r="37" spans="2:58" ht="20.25" customHeight="1" x14ac:dyDescent="0.4">
      <c r="B37" s="257">
        <f>B34+1</f>
        <v>6</v>
      </c>
      <c r="C37" s="259"/>
      <c r="D37" s="260"/>
      <c r="E37" s="261"/>
      <c r="F37" s="186"/>
      <c r="G37" s="262" t="s">
        <v>184</v>
      </c>
      <c r="H37" s="265" t="s">
        <v>131</v>
      </c>
      <c r="I37" s="266"/>
      <c r="J37" s="266"/>
      <c r="K37" s="267"/>
      <c r="L37" s="272" t="s">
        <v>192</v>
      </c>
      <c r="M37" s="273"/>
      <c r="N37" s="273"/>
      <c r="O37" s="274"/>
      <c r="P37" s="281" t="s">
        <v>50</v>
      </c>
      <c r="Q37" s="282"/>
      <c r="R37" s="283"/>
      <c r="S37" s="187"/>
      <c r="T37" s="188" t="s">
        <v>34</v>
      </c>
      <c r="U37" s="188" t="s">
        <v>34</v>
      </c>
      <c r="V37" s="188" t="s">
        <v>91</v>
      </c>
      <c r="W37" s="188" t="s">
        <v>91</v>
      </c>
      <c r="X37" s="188" t="s">
        <v>34</v>
      </c>
      <c r="Y37" s="189"/>
      <c r="Z37" s="187"/>
      <c r="AA37" s="188" t="s">
        <v>34</v>
      </c>
      <c r="AB37" s="188" t="s">
        <v>34</v>
      </c>
      <c r="AC37" s="188" t="s">
        <v>91</v>
      </c>
      <c r="AD37" s="188" t="s">
        <v>91</v>
      </c>
      <c r="AE37" s="188" t="s">
        <v>34</v>
      </c>
      <c r="AF37" s="189"/>
      <c r="AG37" s="187"/>
      <c r="AH37" s="188" t="s">
        <v>34</v>
      </c>
      <c r="AI37" s="188" t="s">
        <v>34</v>
      </c>
      <c r="AJ37" s="188" t="s">
        <v>91</v>
      </c>
      <c r="AK37" s="188" t="s">
        <v>91</v>
      </c>
      <c r="AL37" s="188" t="s">
        <v>34</v>
      </c>
      <c r="AM37" s="189"/>
      <c r="AN37" s="187"/>
      <c r="AO37" s="188" t="s">
        <v>34</v>
      </c>
      <c r="AP37" s="188" t="s">
        <v>34</v>
      </c>
      <c r="AQ37" s="188" t="s">
        <v>91</v>
      </c>
      <c r="AR37" s="188" t="s">
        <v>91</v>
      </c>
      <c r="AS37" s="188" t="s">
        <v>34</v>
      </c>
      <c r="AT37" s="189"/>
      <c r="AU37" s="187"/>
      <c r="AV37" s="188"/>
      <c r="AW37" s="189"/>
      <c r="AX37" s="309"/>
      <c r="AY37" s="310"/>
      <c r="AZ37" s="311"/>
      <c r="BA37" s="312"/>
      <c r="BB37" s="319" t="s">
        <v>201</v>
      </c>
      <c r="BC37" s="320"/>
      <c r="BD37" s="320"/>
      <c r="BE37" s="320"/>
      <c r="BF37" s="321"/>
    </row>
    <row r="38" spans="2:58" ht="20.25" customHeight="1" x14ac:dyDescent="0.4">
      <c r="B38" s="257"/>
      <c r="C38" s="289" t="s">
        <v>75</v>
      </c>
      <c r="D38" s="290"/>
      <c r="E38" s="291"/>
      <c r="F38" s="184"/>
      <c r="G38" s="263"/>
      <c r="H38" s="268"/>
      <c r="I38" s="266"/>
      <c r="J38" s="266"/>
      <c r="K38" s="267"/>
      <c r="L38" s="275"/>
      <c r="M38" s="276"/>
      <c r="N38" s="276"/>
      <c r="O38" s="277"/>
      <c r="P38" s="292" t="s">
        <v>15</v>
      </c>
      <c r="Q38" s="293"/>
      <c r="R38" s="294"/>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5">
        <f>IF($BB$3="計画",SUM(S38:AT38),IF($BB$3="実績",SUM(S38:AW38),""))</f>
        <v>96</v>
      </c>
      <c r="AY38" s="296"/>
      <c r="AZ38" s="297">
        <f>IF($BB$3="計画",AX38/4,IF($BB$3="実績",【記載例】地域密着型通所介護!AX38/(【記載例】地域密着型通所介護!$BB$8/7),""))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5">
        <f>IF($BB$3="計画",SUM(S39:AT39),IF($BB$3="実績",SUM(S39:AW39),""))</f>
        <v>84.000000000000114</v>
      </c>
      <c r="AY39" s="306"/>
      <c r="AZ39" s="307">
        <f>IF($BB$3="計画",AX39/4,IF($BB$3="実績",【記載例】地域密着型通所介護!AX39/(【記載例】地域密着型通所介護!$BB$8/7),""))</f>
        <v>21.000000000000028</v>
      </c>
      <c r="BA39" s="308"/>
      <c r="BB39" s="325"/>
      <c r="BC39" s="326"/>
      <c r="BD39" s="326"/>
      <c r="BE39" s="326"/>
      <c r="BF39" s="327"/>
    </row>
    <row r="40" spans="2:58" ht="20.25" customHeight="1" x14ac:dyDescent="0.4">
      <c r="B40" s="257">
        <f>B37+1</f>
        <v>7</v>
      </c>
      <c r="C40" s="259"/>
      <c r="D40" s="260"/>
      <c r="E40" s="261"/>
      <c r="F40" s="186"/>
      <c r="G40" s="262" t="s">
        <v>184</v>
      </c>
      <c r="H40" s="265" t="s">
        <v>131</v>
      </c>
      <c r="I40" s="266"/>
      <c r="J40" s="266"/>
      <c r="K40" s="267"/>
      <c r="L40" s="272" t="s">
        <v>194</v>
      </c>
      <c r="M40" s="273"/>
      <c r="N40" s="273"/>
      <c r="O40" s="274"/>
      <c r="P40" s="281" t="s">
        <v>50</v>
      </c>
      <c r="Q40" s="282"/>
      <c r="R40" s="283"/>
      <c r="S40" s="187"/>
      <c r="T40" s="188" t="s">
        <v>91</v>
      </c>
      <c r="U40" s="188"/>
      <c r="V40" s="188"/>
      <c r="W40" s="188" t="s">
        <v>91</v>
      </c>
      <c r="X40" s="188"/>
      <c r="Y40" s="189" t="s">
        <v>34</v>
      </c>
      <c r="Z40" s="187"/>
      <c r="AA40" s="188" t="s">
        <v>91</v>
      </c>
      <c r="AB40" s="188"/>
      <c r="AC40" s="188"/>
      <c r="AD40" s="188" t="s">
        <v>91</v>
      </c>
      <c r="AE40" s="188"/>
      <c r="AF40" s="189" t="s">
        <v>34</v>
      </c>
      <c r="AG40" s="187"/>
      <c r="AH40" s="188" t="s">
        <v>91</v>
      </c>
      <c r="AI40" s="188"/>
      <c r="AJ40" s="188"/>
      <c r="AK40" s="188" t="s">
        <v>91</v>
      </c>
      <c r="AL40" s="188"/>
      <c r="AM40" s="189" t="s">
        <v>34</v>
      </c>
      <c r="AN40" s="187"/>
      <c r="AO40" s="188" t="s">
        <v>91</v>
      </c>
      <c r="AP40" s="188"/>
      <c r="AQ40" s="188"/>
      <c r="AR40" s="188" t="s">
        <v>91</v>
      </c>
      <c r="AS40" s="188"/>
      <c r="AT40" s="189" t="s">
        <v>34</v>
      </c>
      <c r="AU40" s="187"/>
      <c r="AV40" s="188"/>
      <c r="AW40" s="189"/>
      <c r="AX40" s="309"/>
      <c r="AY40" s="310"/>
      <c r="AZ40" s="311"/>
      <c r="BA40" s="312"/>
      <c r="BB40" s="319" t="s">
        <v>202</v>
      </c>
      <c r="BC40" s="320"/>
      <c r="BD40" s="320"/>
      <c r="BE40" s="320"/>
      <c r="BF40" s="321"/>
    </row>
    <row r="41" spans="2:58" ht="20.25" customHeight="1" x14ac:dyDescent="0.4">
      <c r="B41" s="257"/>
      <c r="C41" s="289" t="s">
        <v>75</v>
      </c>
      <c r="D41" s="290"/>
      <c r="E41" s="291"/>
      <c r="F41" s="184"/>
      <c r="G41" s="263"/>
      <c r="H41" s="268"/>
      <c r="I41" s="266"/>
      <c r="J41" s="266"/>
      <c r="K41" s="267"/>
      <c r="L41" s="275"/>
      <c r="M41" s="276"/>
      <c r="N41" s="276"/>
      <c r="O41" s="277"/>
      <c r="P41" s="292" t="s">
        <v>15</v>
      </c>
      <c r="Q41" s="293"/>
      <c r="R41" s="294"/>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5">
        <f>IF($BB$3="計画",SUM(S41:AT41),IF($BB$3="実績",SUM(S41:AW41),""))</f>
        <v>32</v>
      </c>
      <c r="AY41" s="296"/>
      <c r="AZ41" s="297">
        <f>IF($BB$3="計画",AX41/4,IF($BB$3="実績",【記載例】地域密着型通所介護!AX41/(【記載例】地域密着型通所介護!$BB$8/7),""))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5">
        <f>IF($BB$3="計画",SUM(S42:AT42),IF($BB$3="実績",SUM(S42:AW42),""))</f>
        <v>28.000000000000036</v>
      </c>
      <c r="AY42" s="306"/>
      <c r="AZ42" s="307">
        <f>IF($BB$3="計画",AX42/4,IF($BB$3="実績",【記載例】地域密着型通所介護!AX42/(【記載例】地域密着型通所介護!$BB$8/7),""))</f>
        <v>7.0000000000000089</v>
      </c>
      <c r="BA42" s="308"/>
      <c r="BB42" s="325"/>
      <c r="BC42" s="326"/>
      <c r="BD42" s="326"/>
      <c r="BE42" s="326"/>
      <c r="BF42" s="327"/>
    </row>
    <row r="43" spans="2:58" ht="20.25" customHeight="1" x14ac:dyDescent="0.4">
      <c r="B43" s="257">
        <f>B40+1</f>
        <v>8</v>
      </c>
      <c r="C43" s="259"/>
      <c r="D43" s="260"/>
      <c r="E43" s="261"/>
      <c r="F43" s="186"/>
      <c r="G43" s="262" t="s">
        <v>185</v>
      </c>
      <c r="H43" s="265" t="s">
        <v>32</v>
      </c>
      <c r="I43" s="266"/>
      <c r="J43" s="266"/>
      <c r="K43" s="267"/>
      <c r="L43" s="272" t="s">
        <v>196</v>
      </c>
      <c r="M43" s="273"/>
      <c r="N43" s="273"/>
      <c r="O43" s="274"/>
      <c r="P43" s="281" t="s">
        <v>50</v>
      </c>
      <c r="Q43" s="282"/>
      <c r="R43" s="283"/>
      <c r="S43" s="187" t="s">
        <v>34</v>
      </c>
      <c r="T43" s="188" t="s">
        <v>91</v>
      </c>
      <c r="U43" s="188" t="s">
        <v>34</v>
      </c>
      <c r="V43" s="188" t="s">
        <v>34</v>
      </c>
      <c r="W43" s="188" t="s">
        <v>34</v>
      </c>
      <c r="X43" s="188" t="s">
        <v>91</v>
      </c>
      <c r="Y43" s="189" t="s">
        <v>34</v>
      </c>
      <c r="Z43" s="187" t="s">
        <v>34</v>
      </c>
      <c r="AA43" s="188" t="s">
        <v>91</v>
      </c>
      <c r="AB43" s="188" t="s">
        <v>34</v>
      </c>
      <c r="AC43" s="188" t="s">
        <v>34</v>
      </c>
      <c r="AD43" s="188" t="s">
        <v>34</v>
      </c>
      <c r="AE43" s="188" t="s">
        <v>91</v>
      </c>
      <c r="AF43" s="189" t="s">
        <v>34</v>
      </c>
      <c r="AG43" s="187" t="s">
        <v>34</v>
      </c>
      <c r="AH43" s="188" t="s">
        <v>91</v>
      </c>
      <c r="AI43" s="188" t="s">
        <v>34</v>
      </c>
      <c r="AJ43" s="188" t="s">
        <v>34</v>
      </c>
      <c r="AK43" s="188" t="s">
        <v>34</v>
      </c>
      <c r="AL43" s="188" t="s">
        <v>91</v>
      </c>
      <c r="AM43" s="189" t="s">
        <v>34</v>
      </c>
      <c r="AN43" s="187" t="s">
        <v>34</v>
      </c>
      <c r="AO43" s="188" t="s">
        <v>91</v>
      </c>
      <c r="AP43" s="188" t="s">
        <v>34</v>
      </c>
      <c r="AQ43" s="188" t="s">
        <v>34</v>
      </c>
      <c r="AR43" s="188" t="s">
        <v>34</v>
      </c>
      <c r="AS43" s="188" t="s">
        <v>91</v>
      </c>
      <c r="AT43" s="189" t="s">
        <v>34</v>
      </c>
      <c r="AU43" s="187"/>
      <c r="AV43" s="188"/>
      <c r="AW43" s="189"/>
      <c r="AX43" s="309"/>
      <c r="AY43" s="310"/>
      <c r="AZ43" s="311"/>
      <c r="BA43" s="312"/>
      <c r="BB43" s="319"/>
      <c r="BC43" s="320"/>
      <c r="BD43" s="320"/>
      <c r="BE43" s="320"/>
      <c r="BF43" s="321"/>
    </row>
    <row r="44" spans="2:58" ht="20.25" customHeight="1" x14ac:dyDescent="0.4">
      <c r="B44" s="257"/>
      <c r="C44" s="289" t="s">
        <v>75</v>
      </c>
      <c r="D44" s="290"/>
      <c r="E44" s="291"/>
      <c r="F44" s="184"/>
      <c r="G44" s="263"/>
      <c r="H44" s="268"/>
      <c r="I44" s="266"/>
      <c r="J44" s="266"/>
      <c r="K44" s="267"/>
      <c r="L44" s="275"/>
      <c r="M44" s="276"/>
      <c r="N44" s="276"/>
      <c r="O44" s="277"/>
      <c r="P44" s="292" t="s">
        <v>15</v>
      </c>
      <c r="Q44" s="293"/>
      <c r="R44" s="294"/>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5">
        <f>IF($BB$3="計画",SUM(S44:AT44),IF($BB$3="実績",SUM(S44:AW44),""))</f>
        <v>160</v>
      </c>
      <c r="AY44" s="296"/>
      <c r="AZ44" s="297">
        <f>IF($BB$3="計画",AX44/4,IF($BB$3="実績",【記載例】地域密着型通所介護!AX44/(【記載例】地域密着型通所介護!$BB$8/7),""))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5">
        <f>IF($BB$3="計画",SUM(S45:AT45),IF($BB$3="実績",SUM(S45:AW45),""))</f>
        <v>140.0000000000002</v>
      </c>
      <c r="AY45" s="306"/>
      <c r="AZ45" s="307">
        <f>IF($BB$3="計画",AX45/4,IF($BB$3="実績",【記載例】地域密着型通所介護!AX45/(【記載例】地域密着型通所介護!$BB$8/7),""))</f>
        <v>35.00000000000005</v>
      </c>
      <c r="BA45" s="308"/>
      <c r="BB45" s="325"/>
      <c r="BC45" s="326"/>
      <c r="BD45" s="326"/>
      <c r="BE45" s="326"/>
      <c r="BF45" s="327"/>
    </row>
    <row r="46" spans="2:58" ht="20.25" customHeight="1" x14ac:dyDescent="0.4">
      <c r="B46" s="257">
        <f>B43+1</f>
        <v>9</v>
      </c>
      <c r="C46" s="259"/>
      <c r="D46" s="260"/>
      <c r="E46" s="261"/>
      <c r="F46" s="186"/>
      <c r="G46" s="262" t="s">
        <v>185</v>
      </c>
      <c r="H46" s="265" t="s">
        <v>131</v>
      </c>
      <c r="I46" s="266"/>
      <c r="J46" s="266"/>
      <c r="K46" s="267"/>
      <c r="L46" s="272" t="s">
        <v>197</v>
      </c>
      <c r="M46" s="273"/>
      <c r="N46" s="273"/>
      <c r="O46" s="274"/>
      <c r="P46" s="281" t="s">
        <v>50</v>
      </c>
      <c r="Q46" s="282"/>
      <c r="R46" s="283"/>
      <c r="S46" s="187" t="s">
        <v>34</v>
      </c>
      <c r="T46" s="188" t="s">
        <v>34</v>
      </c>
      <c r="U46" s="188" t="s">
        <v>91</v>
      </c>
      <c r="V46" s="188" t="s">
        <v>34</v>
      </c>
      <c r="W46" s="188" t="s">
        <v>34</v>
      </c>
      <c r="X46" s="188" t="s">
        <v>34</v>
      </c>
      <c r="Y46" s="189" t="s">
        <v>91</v>
      </c>
      <c r="Z46" s="187" t="s">
        <v>34</v>
      </c>
      <c r="AA46" s="188" t="s">
        <v>34</v>
      </c>
      <c r="AB46" s="188"/>
      <c r="AC46" s="188" t="s">
        <v>34</v>
      </c>
      <c r="AD46" s="188" t="s">
        <v>34</v>
      </c>
      <c r="AE46" s="188" t="s">
        <v>34</v>
      </c>
      <c r="AF46" s="189" t="s">
        <v>91</v>
      </c>
      <c r="AG46" s="187" t="s">
        <v>34</v>
      </c>
      <c r="AH46" s="188" t="s">
        <v>34</v>
      </c>
      <c r="AI46" s="188"/>
      <c r="AJ46" s="188" t="s">
        <v>34</v>
      </c>
      <c r="AK46" s="188" t="s">
        <v>34</v>
      </c>
      <c r="AL46" s="188" t="s">
        <v>34</v>
      </c>
      <c r="AM46" s="189" t="s">
        <v>91</v>
      </c>
      <c r="AN46" s="187" t="s">
        <v>34</v>
      </c>
      <c r="AO46" s="188" t="s">
        <v>34</v>
      </c>
      <c r="AP46" s="188"/>
      <c r="AQ46" s="188" t="s">
        <v>34</v>
      </c>
      <c r="AR46" s="188" t="s">
        <v>34</v>
      </c>
      <c r="AS46" s="188" t="s">
        <v>34</v>
      </c>
      <c r="AT46" s="189" t="s">
        <v>91</v>
      </c>
      <c r="AU46" s="187"/>
      <c r="AV46" s="188"/>
      <c r="AW46" s="189"/>
      <c r="AX46" s="309"/>
      <c r="AY46" s="310"/>
      <c r="AZ46" s="311"/>
      <c r="BA46" s="312"/>
      <c r="BB46" s="319"/>
      <c r="BC46" s="320"/>
      <c r="BD46" s="320"/>
      <c r="BE46" s="320"/>
      <c r="BF46" s="321"/>
    </row>
    <row r="47" spans="2:58" ht="20.25" customHeight="1" x14ac:dyDescent="0.4">
      <c r="B47" s="257"/>
      <c r="C47" s="289" t="s">
        <v>75</v>
      </c>
      <c r="D47" s="290"/>
      <c r="E47" s="291"/>
      <c r="F47" s="184"/>
      <c r="G47" s="263"/>
      <c r="H47" s="268"/>
      <c r="I47" s="266"/>
      <c r="J47" s="266"/>
      <c r="K47" s="267"/>
      <c r="L47" s="275"/>
      <c r="M47" s="276"/>
      <c r="N47" s="276"/>
      <c r="O47" s="277"/>
      <c r="P47" s="292" t="s">
        <v>15</v>
      </c>
      <c r="Q47" s="293"/>
      <c r="R47" s="294"/>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5">
        <f>IF($BB$3="計画",SUM(S47:AT47),IF($BB$3="実績",SUM(S47:AW47),""))</f>
        <v>160</v>
      </c>
      <c r="AY47" s="296"/>
      <c r="AZ47" s="297">
        <f>IF($BB$3="計画",AX47/4,IF($BB$3="実績",【記載例】地域密着型通所介護!AX47/(【記載例】地域密着型通所介護!$BB$8/7),""))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5">
        <f>IF($BB$3="計画",SUM(S48:AT48),IF($BB$3="実績",SUM(S48:AW48),""))</f>
        <v>140.0000000000002</v>
      </c>
      <c r="AY48" s="306"/>
      <c r="AZ48" s="307">
        <f>IF($BB$3="計画",AX48/4,IF($BB$3="実績",【記載例】地域密着型通所介護!AX48/(【記載例】地域密着型通所介護!$BB$8/7),""))</f>
        <v>35.00000000000005</v>
      </c>
      <c r="BA48" s="308"/>
      <c r="BB48" s="325"/>
      <c r="BC48" s="326"/>
      <c r="BD48" s="326"/>
      <c r="BE48" s="326"/>
      <c r="BF48" s="327"/>
    </row>
    <row r="49" spans="2:58" ht="20.25" customHeight="1" x14ac:dyDescent="0.4">
      <c r="B49" s="257">
        <f>B46+1</f>
        <v>10</v>
      </c>
      <c r="C49" s="259"/>
      <c r="D49" s="260"/>
      <c r="E49" s="261"/>
      <c r="F49" s="186"/>
      <c r="G49" s="262" t="s">
        <v>184</v>
      </c>
      <c r="H49" s="265" t="s">
        <v>14</v>
      </c>
      <c r="I49" s="266"/>
      <c r="J49" s="266"/>
      <c r="K49" s="267"/>
      <c r="L49" s="272" t="s">
        <v>193</v>
      </c>
      <c r="M49" s="273"/>
      <c r="N49" s="273"/>
      <c r="O49" s="274"/>
      <c r="P49" s="281" t="s">
        <v>50</v>
      </c>
      <c r="Q49" s="282"/>
      <c r="R49" s="283"/>
      <c r="S49" s="187" t="s">
        <v>103</v>
      </c>
      <c r="T49" s="188" t="s">
        <v>91</v>
      </c>
      <c r="U49" s="188" t="s">
        <v>103</v>
      </c>
      <c r="V49" s="188" t="s">
        <v>103</v>
      </c>
      <c r="W49" s="188" t="s">
        <v>91</v>
      </c>
      <c r="X49" s="188" t="s">
        <v>103</v>
      </c>
      <c r="Y49" s="189"/>
      <c r="Z49" s="187" t="s">
        <v>103</v>
      </c>
      <c r="AA49" s="188" t="s">
        <v>91</v>
      </c>
      <c r="AB49" s="188" t="s">
        <v>103</v>
      </c>
      <c r="AC49" s="188" t="s">
        <v>103</v>
      </c>
      <c r="AD49" s="188" t="s">
        <v>91</v>
      </c>
      <c r="AE49" s="188" t="s">
        <v>103</v>
      </c>
      <c r="AF49" s="189"/>
      <c r="AG49" s="187" t="s">
        <v>103</v>
      </c>
      <c r="AH49" s="188" t="s">
        <v>91</v>
      </c>
      <c r="AI49" s="188" t="s">
        <v>103</v>
      </c>
      <c r="AJ49" s="188" t="s">
        <v>103</v>
      </c>
      <c r="AK49" s="188" t="s">
        <v>91</v>
      </c>
      <c r="AL49" s="188" t="s">
        <v>103</v>
      </c>
      <c r="AM49" s="189"/>
      <c r="AN49" s="187" t="s">
        <v>103</v>
      </c>
      <c r="AO49" s="188" t="s">
        <v>91</v>
      </c>
      <c r="AP49" s="188" t="s">
        <v>103</v>
      </c>
      <c r="AQ49" s="188" t="s">
        <v>103</v>
      </c>
      <c r="AR49" s="188" t="s">
        <v>91</v>
      </c>
      <c r="AS49" s="188" t="s">
        <v>103</v>
      </c>
      <c r="AT49" s="189"/>
      <c r="AU49" s="187"/>
      <c r="AV49" s="188"/>
      <c r="AW49" s="189"/>
      <c r="AX49" s="309"/>
      <c r="AY49" s="310"/>
      <c r="AZ49" s="311"/>
      <c r="BA49" s="312"/>
      <c r="BB49" s="319" t="s">
        <v>204</v>
      </c>
      <c r="BC49" s="320"/>
      <c r="BD49" s="320"/>
      <c r="BE49" s="320"/>
      <c r="BF49" s="321"/>
    </row>
    <row r="50" spans="2:58" ht="20.25" customHeight="1" x14ac:dyDescent="0.4">
      <c r="B50" s="257"/>
      <c r="C50" s="289" t="s">
        <v>76</v>
      </c>
      <c r="D50" s="290"/>
      <c r="E50" s="291"/>
      <c r="F50" s="184"/>
      <c r="G50" s="263"/>
      <c r="H50" s="268"/>
      <c r="I50" s="266"/>
      <c r="J50" s="266"/>
      <c r="K50" s="267"/>
      <c r="L50" s="275"/>
      <c r="M50" s="276"/>
      <c r="N50" s="276"/>
      <c r="O50" s="277"/>
      <c r="P50" s="292" t="s">
        <v>15</v>
      </c>
      <c r="Q50" s="293"/>
      <c r="R50" s="294"/>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5">
        <f>IF($BB$3="計画",SUM(S50:AT50),IF($BB$3="実績",SUM(S50:AW50),""))</f>
        <v>64</v>
      </c>
      <c r="AY50" s="296"/>
      <c r="AZ50" s="297">
        <f>IF($BB$3="計画",AX50/4,IF($BB$3="実績",【記載例】地域密着型通所介護!AX50/(【記載例】地域密着型通所介護!$BB$8/7),""))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5">
        <f>IF($BB$3="計画",SUM(S51:AT51),IF($BB$3="実績",SUM(S51:AW51),""))</f>
        <v>48</v>
      </c>
      <c r="AY51" s="306"/>
      <c r="AZ51" s="307">
        <f>IF($BB$3="計画",AX51/4,IF($BB$3="実績",【記載例】地域密着型通所介護!AX51/(【記載例】地域密着型通所介護!$BB$8/7),""))</f>
        <v>12</v>
      </c>
      <c r="BA51" s="308"/>
      <c r="BB51" s="325"/>
      <c r="BC51" s="326"/>
      <c r="BD51" s="326"/>
      <c r="BE51" s="326"/>
      <c r="BF51" s="327"/>
    </row>
    <row r="52" spans="2:58" ht="20.25" customHeight="1" x14ac:dyDescent="0.4">
      <c r="B52" s="257">
        <f>B49+1</f>
        <v>11</v>
      </c>
      <c r="C52" s="259"/>
      <c r="D52" s="260"/>
      <c r="E52" s="261"/>
      <c r="F52" s="186"/>
      <c r="G52" s="262" t="s">
        <v>187</v>
      </c>
      <c r="H52" s="265" t="s">
        <v>14</v>
      </c>
      <c r="I52" s="266"/>
      <c r="J52" s="266"/>
      <c r="K52" s="267"/>
      <c r="L52" s="272" t="s">
        <v>195</v>
      </c>
      <c r="M52" s="273"/>
      <c r="N52" s="273"/>
      <c r="O52" s="274"/>
      <c r="P52" s="281" t="s">
        <v>50</v>
      </c>
      <c r="Q52" s="282"/>
      <c r="R52" s="283"/>
      <c r="S52" s="187" t="s">
        <v>91</v>
      </c>
      <c r="T52" s="188" t="s">
        <v>103</v>
      </c>
      <c r="U52" s="188" t="s">
        <v>91</v>
      </c>
      <c r="V52" s="188" t="s">
        <v>91</v>
      </c>
      <c r="W52" s="188" t="s">
        <v>103</v>
      </c>
      <c r="X52" s="188" t="s">
        <v>91</v>
      </c>
      <c r="Y52" s="189" t="s">
        <v>103</v>
      </c>
      <c r="Z52" s="187" t="s">
        <v>91</v>
      </c>
      <c r="AA52" s="188" t="s">
        <v>103</v>
      </c>
      <c r="AB52" s="188" t="s">
        <v>91</v>
      </c>
      <c r="AC52" s="188" t="s">
        <v>91</v>
      </c>
      <c r="AD52" s="188" t="s">
        <v>103</v>
      </c>
      <c r="AE52" s="188" t="s">
        <v>91</v>
      </c>
      <c r="AF52" s="189" t="s">
        <v>215</v>
      </c>
      <c r="AG52" s="187" t="s">
        <v>91</v>
      </c>
      <c r="AH52" s="188" t="s">
        <v>103</v>
      </c>
      <c r="AI52" s="188" t="s">
        <v>91</v>
      </c>
      <c r="AJ52" s="188" t="s">
        <v>91</v>
      </c>
      <c r="AK52" s="188" t="s">
        <v>103</v>
      </c>
      <c r="AL52" s="188" t="s">
        <v>91</v>
      </c>
      <c r="AM52" s="189" t="s">
        <v>103</v>
      </c>
      <c r="AN52" s="187" t="s">
        <v>91</v>
      </c>
      <c r="AO52" s="188" t="s">
        <v>103</v>
      </c>
      <c r="AP52" s="188" t="s">
        <v>91</v>
      </c>
      <c r="AQ52" s="188" t="s">
        <v>91</v>
      </c>
      <c r="AR52" s="188" t="s">
        <v>103</v>
      </c>
      <c r="AS52" s="188" t="s">
        <v>91</v>
      </c>
      <c r="AT52" s="189" t="s">
        <v>103</v>
      </c>
      <c r="AU52" s="187"/>
      <c r="AV52" s="188"/>
      <c r="AW52" s="189"/>
      <c r="AX52" s="309"/>
      <c r="AY52" s="310"/>
      <c r="AZ52" s="311"/>
      <c r="BA52" s="312"/>
      <c r="BB52" s="319" t="s">
        <v>199</v>
      </c>
      <c r="BC52" s="320"/>
      <c r="BD52" s="320"/>
      <c r="BE52" s="320"/>
      <c r="BF52" s="321"/>
    </row>
    <row r="53" spans="2:58" ht="20.25" customHeight="1" x14ac:dyDescent="0.4">
      <c r="B53" s="257"/>
      <c r="C53" s="289" t="s">
        <v>76</v>
      </c>
      <c r="D53" s="290"/>
      <c r="E53" s="291"/>
      <c r="F53" s="184"/>
      <c r="G53" s="263"/>
      <c r="H53" s="268"/>
      <c r="I53" s="266"/>
      <c r="J53" s="266"/>
      <c r="K53" s="267"/>
      <c r="L53" s="275"/>
      <c r="M53" s="276"/>
      <c r="N53" s="276"/>
      <c r="O53" s="277"/>
      <c r="P53" s="292" t="s">
        <v>15</v>
      </c>
      <c r="Q53" s="293"/>
      <c r="R53" s="294"/>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5">
        <f>IF($BB$3="計画",SUM(S53:AT53),IF($BB$3="実績",SUM(S53:AW53),""))</f>
        <v>48</v>
      </c>
      <c r="AY53" s="296"/>
      <c r="AZ53" s="297">
        <f>IF($BB$3="計画",AX53/4,IF($BB$3="実績",【記載例】地域密着型通所介護!AX53/(【記載例】地域密着型通所介護!$BB$8/7),""))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5">
        <f>IF($BB$3="計画",SUM(S54:AT54),IF($BB$3="実績",SUM(S54:AW54),""))</f>
        <v>36</v>
      </c>
      <c r="AY54" s="306"/>
      <c r="AZ54" s="307">
        <f>IF($BB$3="計画",AX54/4,IF($BB$3="実績",【記載例】地域密着型通所介護!AX54/(【記載例】地域密着型通所介護!$BB$8/7),""))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240">
        <f>IF(SUMIF($C$22:$C$60, "生活相談員", AX22:AY60)=0,"",SUMIF($C$22:$C$60,"生活相談員",AX22:AY60))</f>
        <v>224</v>
      </c>
      <c r="AY62" s="241"/>
      <c r="AZ62" s="242">
        <f>IF(AX62="","",IF($BB$3="計画",AX62/4,IF($BB$3="実績",AX62/(【記載例】地域密着型通所介護!$BB$8/7),"")))</f>
        <v>56</v>
      </c>
      <c r="BA62" s="243"/>
      <c r="BB62" s="205"/>
      <c r="BC62" s="206"/>
      <c r="BD62" s="206"/>
      <c r="BE62" s="206"/>
      <c r="BF62" s="207"/>
    </row>
    <row r="63" spans="2:58" ht="20.100000000000001" customHeight="1" x14ac:dyDescent="0.4">
      <c r="B63" s="118"/>
      <c r="C63" s="34"/>
      <c r="D63" s="34"/>
      <c r="E63" s="34"/>
      <c r="F63" s="34"/>
      <c r="G63" s="34"/>
      <c r="H63" s="229" t="s">
        <v>217</v>
      </c>
      <c r="I63" s="229"/>
      <c r="J63" s="229"/>
      <c r="K63" s="229"/>
      <c r="L63" s="229"/>
      <c r="M63" s="229"/>
      <c r="N63" s="229"/>
      <c r="O63" s="229"/>
      <c r="P63" s="229"/>
      <c r="Q63" s="229"/>
      <c r="R63" s="230"/>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244">
        <f>IF(SUMIF($C$22:$C$60, "看護職員", AX22:AX60)=0,"",SUMIF($C$22:$C$60, "看護職員", AX22:AX60))</f>
        <v>112</v>
      </c>
      <c r="AY63" s="245"/>
      <c r="AZ63" s="246">
        <f>IF(AX63="","",IF($BB$3="計画",AX63/4,IF($BB$3="実績",AX63/(【記載例】地域密着型通所介護!$BB$8/7),"")))</f>
        <v>28</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244">
        <f>IF(SUMIF($C$22:$C$60, "介護職員", AX22:AX60)=0,"",SUMIF($C$22:$C$60, "介護職員", AX22:AX60))</f>
        <v>448</v>
      </c>
      <c r="AY64" s="245"/>
      <c r="AZ64" s="246">
        <f>IF(AX64="","",IF($BB$3="計画",AX64/4,IF($BB$3="実績",AX64/(【記載例】地域密着型通所介護!$BB$8/7),"")))</f>
        <v>112</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 確保すべき介護職員の勤務時間数</v>
      </c>
      <c r="I67" s="229"/>
      <c r="J67" s="229"/>
      <c r="K67" s="229"/>
      <c r="L67" s="229"/>
      <c r="M67" s="229"/>
      <c r="N67" s="229"/>
      <c r="O67" s="229"/>
      <c r="P67" s="229"/>
      <c r="Q67" s="229"/>
      <c r="R67" s="230"/>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251"/>
      <c r="AY67" s="252"/>
      <c r="AZ67" s="252"/>
      <c r="BA67" s="253"/>
      <c r="BB67" s="208"/>
      <c r="BC67" s="209"/>
      <c r="BD67" s="209"/>
      <c r="BE67" s="209"/>
      <c r="BF67" s="210"/>
    </row>
    <row r="68" spans="1:73" ht="20.25" customHeight="1" thickBot="1" x14ac:dyDescent="0.45">
      <c r="B68" s="119"/>
      <c r="C68" s="115"/>
      <c r="D68" s="115"/>
      <c r="E68" s="115"/>
      <c r="F68" s="115"/>
      <c r="G68" s="115"/>
      <c r="H68" s="231" t="str">
        <f>IF(AU8&gt;10,"(21) 確保すべき介護職員の勤務時間数の判定","(21)確保すべき介護職員・看護職員の勤務時間数の判定")</f>
        <v>(21) 確保すべき介護職員の勤務時間数の判定</v>
      </c>
      <c r="I68" s="231"/>
      <c r="J68" s="231"/>
      <c r="K68" s="231"/>
      <c r="L68" s="232"/>
      <c r="M68" s="232"/>
      <c r="N68" s="232"/>
      <c r="O68" s="232"/>
      <c r="P68" s="232"/>
      <c r="Q68" s="232"/>
      <c r="R68" s="233"/>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251"/>
      <c r="AY72" s="252"/>
      <c r="AZ72" s="252"/>
      <c r="BA72" s="253"/>
      <c r="BB72" s="208"/>
      <c r="BC72" s="209"/>
      <c r="BD72" s="209"/>
      <c r="BE72" s="209"/>
      <c r="BF72" s="210"/>
    </row>
    <row r="73" spans="1:73" ht="18.7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sheet="1" insertColumns="0" deleteRows="0"/>
  <mergeCells count="284">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B62:BF73"/>
    <mergeCell ref="B69:K73"/>
    <mergeCell ref="L69:R69"/>
    <mergeCell ref="L70:R70"/>
    <mergeCell ref="L71:R71"/>
    <mergeCell ref="L72:R72"/>
    <mergeCell ref="L73:R73"/>
    <mergeCell ref="H66:R66"/>
    <mergeCell ref="H67:R67"/>
    <mergeCell ref="H68:R68"/>
  </mergeCells>
  <phoneticPr fontId="2"/>
  <dataValidations count="8">
    <dataValidation type="list" errorStyle="warning" allowBlank="1" showInputMessage="1" showErrorMessage="1" error="リストにない場合のみ、入力してください。" sqref="H22:K60" xr:uid="{00000000-0002-0000-0000-000000000000}">
      <formula1>INDIRECT(C23)</formula1>
    </dataValidation>
    <dataValidation type="list" allowBlank="1" showInputMessage="1" showErrorMessage="1" sqref="AC3" xr:uid="{00000000-0002-0000-0000-000001000000}">
      <formula1>#REF!</formula1>
    </dataValidation>
    <dataValidation type="decimal" allowBlank="1" showInputMessage="1" showErrorMessage="1" error="入力可能範囲　32～40" sqref="AX6:AY6" xr:uid="{00000000-0002-0000-0000-000002000000}">
      <formula1>32</formula1>
      <formula2>40</formula2>
    </dataValidation>
    <dataValidation type="list" allowBlank="1" showInputMessage="1" showErrorMessage="1" sqref="B8:E8 G8:J8 B10:E10 G10:J10" xr:uid="{00000000-0002-0000-0000-000003000000}">
      <formula1>"○,－"</formula1>
    </dataValidation>
    <dataValidation type="list" allowBlank="1" showInputMessage="1" showErrorMessage="1" sqref="BB3:BE3" xr:uid="{00000000-0002-0000-0000-000004000000}">
      <formula1>"計画,実績"</formula1>
    </dataValidation>
    <dataValidation type="list" allowBlank="1" showInputMessage="1" showErrorMessage="1" sqref="C53 C56 C23 C26 C29 C32 C35 C38 C41 C44 C47 C50 C59" xr:uid="{00000000-0002-0000-0000-000005000000}">
      <formula1>職種</formula1>
    </dataValidation>
    <dataValidation type="list" allowBlank="1" showInputMessage="1" showErrorMessage="1" sqref="G25:G26 G22:G23 G28:G29 G43:G44 G46:G47 G49:G50 G31:G32 G34:G35 G37:G38 G40:G41 G52:G53 G58:G59 G55:G56" xr:uid="{00000000-0002-0000-0000-000006000000}">
      <formula1>"A, B, C, D"</formula1>
    </dataValidation>
    <dataValidation operator="lessThan" allowBlank="1" showInputMessage="1" showErrorMessage="1" sqref="AU8:AV8" xr:uid="{00000000-0002-0000-0000-000007000000}"/>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r:uid="{00000000-0002-0000-0000-000009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36"/>
  <sheetViews>
    <sheetView workbookViewId="0">
      <selection activeCell="M14" sqref="M14"/>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0.375</v>
      </c>
      <c r="F8" s="120" t="s">
        <v>2</v>
      </c>
      <c r="G8" s="192">
        <v>0.75</v>
      </c>
      <c r="H8" s="202" t="s">
        <v>94</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7" t="s">
        <v>123</v>
      </c>
      <c r="C3" s="77" t="s">
        <v>124</v>
      </c>
      <c r="D3" s="56"/>
    </row>
    <row r="4" spans="1:12" x14ac:dyDescent="0.4">
      <c r="A4" s="55"/>
      <c r="B4" s="76">
        <v>1</v>
      </c>
      <c r="C4" s="76" t="s">
        <v>216</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17" t="s">
        <v>114</v>
      </c>
      <c r="C13" s="63" t="s">
        <v>29</v>
      </c>
      <c r="D13" s="64" t="s">
        <v>189</v>
      </c>
      <c r="E13" s="64" t="s">
        <v>109</v>
      </c>
      <c r="F13" s="64" t="s">
        <v>32</v>
      </c>
      <c r="G13" s="65" t="s">
        <v>26</v>
      </c>
      <c r="H13" s="66"/>
      <c r="I13" s="66"/>
      <c r="J13" s="66"/>
      <c r="K13" s="66"/>
      <c r="L13" s="67"/>
    </row>
    <row r="14" spans="1:12" x14ac:dyDescent="0.4">
      <c r="B14" s="418"/>
      <c r="C14" s="68"/>
      <c r="D14" s="69" t="s">
        <v>188</v>
      </c>
      <c r="E14" s="69" t="s">
        <v>110</v>
      </c>
      <c r="F14" s="69" t="s">
        <v>29</v>
      </c>
      <c r="G14" s="70" t="s">
        <v>27</v>
      </c>
      <c r="H14" s="54"/>
      <c r="I14" s="54"/>
      <c r="J14" s="54"/>
      <c r="K14" s="54"/>
      <c r="L14" s="71"/>
    </row>
    <row r="15" spans="1:12" x14ac:dyDescent="0.4">
      <c r="B15" s="418"/>
      <c r="C15" s="68"/>
      <c r="D15" s="69" t="s">
        <v>190</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111</v>
      </c>
      <c r="H18" s="54"/>
      <c r="I18" s="54"/>
      <c r="J18" s="54"/>
      <c r="K18" s="54"/>
      <c r="L18" s="71"/>
    </row>
    <row r="19" spans="2:12" x14ac:dyDescent="0.4">
      <c r="B19" s="418"/>
      <c r="C19" s="68"/>
      <c r="D19" s="54"/>
      <c r="E19" s="69"/>
      <c r="F19" s="69"/>
      <c r="G19" s="70" t="s">
        <v>112</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233</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234</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地域密着型通所介護</vt:lpstr>
      <vt:lpstr>シフト記号表（勤務時間帯)</vt:lpstr>
      <vt:lpstr>【記載例】地域密着型通所介護</vt:lpstr>
      <vt:lpstr>【記載例】シフト記号表（勤務時間帯）</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村松 拓哉</cp:lastModifiedBy>
  <cp:lastPrinted>2020-08-20T02:25:08Z</cp:lastPrinted>
  <dcterms:created xsi:type="dcterms:W3CDTF">2020-01-14T23:47:53Z</dcterms:created>
  <dcterms:modified xsi:type="dcterms:W3CDTF">2020-10-02T08:15:06Z</dcterms:modified>
</cp:coreProperties>
</file>